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85" tabRatio="918" activeTab="0"/>
  </bookViews>
  <sheets>
    <sheet name="1" sheetId="1" r:id="rId1"/>
    <sheet name="Sheet18" sheetId="2" r:id="rId2"/>
  </sheets>
  <externalReferences>
    <externalReference r:id="rId5"/>
  </externalReferences>
  <definedNames>
    <definedName name="_Fill" hidden="1">'[1]eqpmad2'!#REF!</definedName>
    <definedName name="HWSheet">1</definedName>
    <definedName name="Module.Prix_SMC">[0]!Module.Prix_SMC</definedName>
    <definedName name="_xlnm.Print_Titles" localSheetId="0">'1'!$1:$7</definedName>
    <definedName name="项目2014">[0]!项目2014</definedName>
    <definedName name="项目2015">[0]!项目2015</definedName>
  </definedNames>
  <calcPr fullCalcOnLoad="1"/>
</workbook>
</file>

<file path=xl/sharedStrings.xml><?xml version="1.0" encoding="utf-8"?>
<sst xmlns="http://schemas.openxmlformats.org/spreadsheetml/2006/main" count="117" uniqueCount="83">
  <si>
    <t>计划投资</t>
  </si>
  <si>
    <t>用地情况</t>
  </si>
  <si>
    <t>已落实资金</t>
  </si>
  <si>
    <t>工程建设进展情况</t>
  </si>
  <si>
    <t>合计</t>
  </si>
  <si>
    <t>住宅套数</t>
  </si>
  <si>
    <t>主体</t>
  </si>
  <si>
    <t>城市棚户区改造</t>
  </si>
  <si>
    <t>计划</t>
  </si>
  <si>
    <t>已落实</t>
  </si>
  <si>
    <t>竣工</t>
  </si>
  <si>
    <t>项目名称</t>
  </si>
  <si>
    <t>建设单位</t>
  </si>
  <si>
    <t>开工
日期</t>
  </si>
  <si>
    <t>（计划）
竣工
日期</t>
  </si>
  <si>
    <t>资金情况</t>
  </si>
  <si>
    <t>已
完
成
投
资</t>
  </si>
  <si>
    <t>开工</t>
  </si>
  <si>
    <t>工程形象进度
（基础/主体/封项/装饰）</t>
  </si>
  <si>
    <t>建筑规模
（栋/最高层数）</t>
  </si>
  <si>
    <t>总额</t>
  </si>
  <si>
    <t>其中:市县财政资金</t>
  </si>
  <si>
    <t>总建筑
面积</t>
  </si>
  <si>
    <t>其中:住宅
面积</t>
  </si>
  <si>
    <t>其中：分配入住</t>
  </si>
  <si>
    <t>嘉积镇兴海路</t>
  </si>
  <si>
    <t>城市棚户区改造安置房</t>
  </si>
  <si>
    <t>嘉积镇嘉博路</t>
  </si>
  <si>
    <t>嘉积镇政府</t>
  </si>
  <si>
    <t>项目建设地址</t>
  </si>
  <si>
    <t>城市棚户区改造南中安置房</t>
  </si>
  <si>
    <t>嘉积镇</t>
  </si>
  <si>
    <t>博鳌新安置区</t>
  </si>
  <si>
    <t>博鳌镇东屿安置区西侧</t>
  </si>
  <si>
    <t>博鳌镇政府</t>
  </si>
  <si>
    <t>琼海市勇敢安置区</t>
  </si>
  <si>
    <t>龙春安置区</t>
  </si>
  <si>
    <t>4/11层</t>
  </si>
  <si>
    <t>一户一栋，最高六层。</t>
  </si>
  <si>
    <t>城市棚户区改造文坡安置房</t>
  </si>
  <si>
    <t>万泉南路</t>
  </si>
  <si>
    <t>水泥厂、嘉积水电工程管理处、旅游总公司、海洋与渔业局</t>
  </si>
  <si>
    <t>单位：个、万元、套、平方米、%</t>
  </si>
  <si>
    <t>美景安置区</t>
  </si>
  <si>
    <t>万泉河南路</t>
  </si>
  <si>
    <t>一户一栋，最高2层。</t>
  </si>
  <si>
    <t>银海路后进</t>
  </si>
  <si>
    <t>一户一栋，最高3层。</t>
  </si>
  <si>
    <t>红星安置区</t>
  </si>
  <si>
    <t>银河路</t>
  </si>
  <si>
    <t>基础</t>
  </si>
  <si>
    <t>中原机场安置区</t>
  </si>
  <si>
    <t>中原镇</t>
  </si>
  <si>
    <t>中原镇政府</t>
  </si>
  <si>
    <t>嘉积镇政府</t>
  </si>
  <si>
    <t>2户1栋最高5层</t>
  </si>
  <si>
    <t>二户一栋，最高五层。</t>
  </si>
  <si>
    <t>主体/装饰</t>
  </si>
  <si>
    <t>2013年10月</t>
  </si>
  <si>
    <t>2户1栋/最高5层</t>
  </si>
  <si>
    <t>116栋/3层</t>
  </si>
  <si>
    <t>红星安置区</t>
  </si>
  <si>
    <t>沿河北路</t>
  </si>
  <si>
    <t>2户1栋最高3层</t>
  </si>
  <si>
    <t>勇敢下堆村安置区</t>
  </si>
  <si>
    <t>光华路安置区</t>
  </si>
  <si>
    <t>嘉积镇光华路</t>
  </si>
  <si>
    <t>东环铁路安置区</t>
  </si>
  <si>
    <t>2户1栋最高3层</t>
  </si>
  <si>
    <t>2户1栋最高3层</t>
  </si>
  <si>
    <t>嘉积先锋安置区</t>
  </si>
  <si>
    <t>主体/基础</t>
  </si>
  <si>
    <t>统计日期：截至2015年1月底</t>
  </si>
  <si>
    <t xml:space="preserve"> 琼海市 2008-2014年城市棚户区建设项目概况</t>
  </si>
  <si>
    <t>2008年</t>
  </si>
  <si>
    <t>2010年</t>
  </si>
  <si>
    <t>2011年</t>
  </si>
  <si>
    <t>2012年</t>
  </si>
  <si>
    <t>2013年</t>
  </si>
  <si>
    <t>2014年</t>
  </si>
  <si>
    <t>嘉积塘安置区</t>
  </si>
  <si>
    <t>嘉积政府</t>
  </si>
  <si>
    <t>征地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</si>
</sst>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-* #,##0_-;\-* #,##0_-;_-* &quot;-&quot;_-;_-@_-"/>
    <numFmt numFmtId="178" formatCode="#,##0.0_);\(#,##0.0\)"/>
    <numFmt numFmtId="179" formatCode="0.000000"/>
    <numFmt numFmtId="180" formatCode="&quot;$&quot;\ #,##0_-;[Red]&quot;$&quot;\ #,##0\-"/>
    <numFmt numFmtId="181" formatCode="#,##0;\(#,##0\)"/>
    <numFmt numFmtId="182" formatCode="0.0000000"/>
    <numFmt numFmtId="183" formatCode="_-&quot;$&quot;\ * #,##0.00_-;_-&quot;$&quot;\ * #,##0.00\-;_-&quot;$&quot;\ * &quot;-&quot;??_-;_-@_-"/>
    <numFmt numFmtId="184" formatCode="_(&quot;$&quot;* #,##0.00_);_(&quot;$&quot;* \(#,##0.00\);_(&quot;$&quot;* &quot;-&quot;??_);_(@_)"/>
    <numFmt numFmtId="185" formatCode="_-&quot;$&quot;\ * #,##0_-;_-&quot;$&quot;\ * #,##0\-;_-&quot;$&quot;\ * &quot;-&quot;_-;_-@_-"/>
    <numFmt numFmtId="186" formatCode="yy\.mm\.dd"/>
    <numFmt numFmtId="187" formatCode="&quot;$&quot;#,##0.00_);[Red]\(&quot;$&quot;#,##0.00\)"/>
    <numFmt numFmtId="188" formatCode="\$#,##0.00;\(\$#,##0.00\)"/>
    <numFmt numFmtId="189" formatCode="_-* #,##0.00_-;\-* #,##0.00_-;_-* &quot;-&quot;??_-;_-@_-"/>
    <numFmt numFmtId="190" formatCode="&quot;$&quot;#,##0_);[Red]\(&quot;$&quot;#,##0\)"/>
    <numFmt numFmtId="191" formatCode="\$#,##0;\(\$#,##0\)"/>
    <numFmt numFmtId="192" formatCode="_(&quot;$&quot;* #,##0_);_(&quot;$&quot;* \(#,##0\);_(&quot;$&quot;* &quot;-&quot;_);_(@_)"/>
    <numFmt numFmtId="193" formatCode="0.00000000"/>
    <numFmt numFmtId="194" formatCode="0_ "/>
    <numFmt numFmtId="195" formatCode="m&quot;月&quot;d&quot;日&quot;;@"/>
    <numFmt numFmtId="196" formatCode="0.00_ "/>
    <numFmt numFmtId="197" formatCode="yyyy&quot;年&quot;m&quot;月&quot;;@"/>
    <numFmt numFmtId="198" formatCode="0;[Red]0"/>
    <numFmt numFmtId="199" formatCode="0.0;[Red]0.0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[$-804]yyyy&quot;年&quot;m&quot;月&quot;d&quot;日&quot;\ dddd"/>
  </numFmts>
  <fonts count="66">
    <font>
      <sz val="12"/>
      <name val="Times New Roman"/>
      <family val="1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MS Sans Serif"/>
      <family val="2"/>
    </font>
    <font>
      <sz val="12"/>
      <color indexed="9"/>
      <name val="宋体"/>
      <family val="0"/>
    </font>
    <font>
      <sz val="10"/>
      <name val="楷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name val="Helv"/>
      <family val="2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9"/>
      <name val="Arial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7"/>
      <name val="Small Fonts"/>
      <family val="2"/>
    </font>
    <font>
      <b/>
      <sz val="15"/>
      <color indexed="56"/>
      <name val="宋体"/>
      <family val="0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sz val="8"/>
      <name val="Times New Roman"/>
      <family val="1"/>
    </font>
    <font>
      <b/>
      <sz val="14"/>
      <name val="楷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name val="蹈框"/>
      <family val="0"/>
    </font>
    <font>
      <b/>
      <sz val="11"/>
      <color indexed="52"/>
      <name val="宋体"/>
      <family val="0"/>
    </font>
    <font>
      <sz val="12"/>
      <name val="Courier"/>
      <family val="3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name val="바탕체"/>
      <family val="3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b/>
      <sz val="12"/>
      <name val="黑体"/>
      <family val="0"/>
    </font>
    <font>
      <b/>
      <sz val="12"/>
      <name val="宋体"/>
      <family val="0"/>
    </font>
    <font>
      <sz val="9"/>
      <name val="黑体"/>
      <family val="0"/>
    </font>
    <font>
      <sz val="9"/>
      <name val="宋体"/>
      <family val="0"/>
    </font>
    <font>
      <sz val="10"/>
      <name val="黑体"/>
      <family val="0"/>
    </font>
    <font>
      <b/>
      <sz val="9"/>
      <name val="黑体"/>
      <family val="0"/>
    </font>
    <font>
      <sz val="9"/>
      <name val="新宋体"/>
      <family val="3"/>
    </font>
    <font>
      <sz val="6"/>
      <name val="宋体"/>
      <family val="0"/>
    </font>
    <font>
      <b/>
      <sz val="9"/>
      <name val="宋体"/>
      <family val="0"/>
    </font>
    <font>
      <sz val="10"/>
      <name val="新宋体"/>
      <family val="3"/>
    </font>
    <font>
      <sz val="8"/>
      <name val="宋体"/>
      <family val="0"/>
    </font>
    <font>
      <sz val="8"/>
      <name val="黑体"/>
      <family val="0"/>
    </font>
    <font>
      <b/>
      <sz val="8"/>
      <name val="黑体"/>
      <family val="0"/>
    </font>
    <font>
      <b/>
      <sz val="8"/>
      <name val="宋体"/>
      <family val="0"/>
    </font>
    <font>
      <b/>
      <sz val="9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/>
      <bottom style="thin"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0">
      <alignment/>
      <protection locked="0"/>
    </xf>
    <xf numFmtId="0" fontId="6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0" borderId="0">
      <alignment horizontal="center" wrapText="1"/>
      <protection locked="0"/>
    </xf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20" fillId="0" borderId="0">
      <alignment/>
      <protection/>
    </xf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20" fillId="0" borderId="0">
      <alignment/>
      <protection/>
    </xf>
    <xf numFmtId="15" fontId="5" fillId="0" borderId="0">
      <alignment/>
      <protection/>
    </xf>
    <xf numFmtId="191" fontId="20" fillId="0" borderId="0">
      <alignment/>
      <protection/>
    </xf>
    <xf numFmtId="0" fontId="17" fillId="0" borderId="0">
      <alignment/>
      <protection/>
    </xf>
    <xf numFmtId="0" fontId="34" fillId="19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4" fillId="18" borderId="3" applyNumberFormat="0" applyBorder="0" applyAlignment="0" applyProtection="0"/>
    <xf numFmtId="178" fontId="11" fillId="21" borderId="0">
      <alignment/>
      <protection/>
    </xf>
    <xf numFmtId="178" fontId="16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0" borderId="0">
      <alignment/>
      <protection/>
    </xf>
    <xf numFmtId="37" fontId="24" fillId="0" borderId="0">
      <alignment/>
      <protection/>
    </xf>
    <xf numFmtId="180" fontId="17" fillId="0" borderId="0">
      <alignment/>
      <protection/>
    </xf>
    <xf numFmtId="0" fontId="21" fillId="0" borderId="0">
      <alignment/>
      <protection/>
    </xf>
    <xf numFmtId="14" fontId="3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2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15" fillId="24" borderId="5">
      <alignment/>
      <protection locked="0"/>
    </xf>
    <xf numFmtId="0" fontId="26" fillId="0" borderId="0">
      <alignment/>
      <protection/>
    </xf>
    <xf numFmtId="0" fontId="15" fillId="24" borderId="5">
      <alignment/>
      <protection locked="0"/>
    </xf>
    <xf numFmtId="0" fontId="15" fillId="24" borderId="5">
      <alignment/>
      <protection locked="0"/>
    </xf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6" applyNumberFormat="0" applyFill="0" applyProtection="0">
      <alignment horizontal="right"/>
    </xf>
    <xf numFmtId="0" fontId="32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0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7" fillId="0" borderId="10" applyNumberFormat="0" applyFill="0" applyProtection="0">
      <alignment horizontal="center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9" borderId="12" applyNumberFormat="0" applyAlignment="0" applyProtection="0"/>
    <xf numFmtId="0" fontId="2" fillId="20" borderId="13" applyNumberFormat="0" applyAlignment="0" applyProtection="0"/>
    <xf numFmtId="0" fontId="13" fillId="0" borderId="0" applyNumberFormat="0" applyFill="0" applyBorder="0" applyAlignment="0" applyProtection="0"/>
    <xf numFmtId="0" fontId="7" fillId="0" borderId="10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10" fillId="0" borderId="14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>
      <alignment/>
      <protection/>
    </xf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186" fontId="17" fillId="0" borderId="10" applyFill="0" applyProtection="0">
      <alignment horizontal="right"/>
    </xf>
    <xf numFmtId="0" fontId="17" fillId="0" borderId="6" applyNumberFormat="0" applyFill="0" applyProtection="0">
      <alignment horizontal="left"/>
    </xf>
    <xf numFmtId="0" fontId="44" fillId="32" borderId="0" applyNumberFormat="0" applyBorder="0" applyAlignment="0" applyProtection="0"/>
    <xf numFmtId="0" fontId="45" fillId="19" borderId="15" applyNumberFormat="0" applyAlignment="0" applyProtection="0"/>
    <xf numFmtId="0" fontId="46" fillId="7" borderId="12" applyNumberFormat="0" applyAlignment="0" applyProtection="0"/>
    <xf numFmtId="1" fontId="17" fillId="0" borderId="10" applyFill="0" applyProtection="0">
      <alignment horizontal="center"/>
    </xf>
    <xf numFmtId="0" fontId="39" fillId="0" borderId="0">
      <alignment/>
      <protection/>
    </xf>
    <xf numFmtId="0" fontId="21" fillId="0" borderId="0">
      <alignment/>
      <protection/>
    </xf>
    <xf numFmtId="0" fontId="47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120"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194" fontId="1" fillId="0" borderId="0" xfId="0" applyNumberFormat="1" applyFont="1" applyBorder="1" applyAlignment="1">
      <alignment horizontal="center" vertical="center"/>
    </xf>
    <xf numFmtId="195" fontId="1" fillId="0" borderId="0" xfId="0" applyNumberFormat="1" applyFont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48" fillId="0" borderId="0" xfId="150" applyFont="1" applyAlignment="1">
      <alignment horizontal="center" vertical="center" wrapText="1"/>
      <protection/>
    </xf>
    <xf numFmtId="0" fontId="0" fillId="0" borderId="0" xfId="150" applyNumberFormat="1" applyAlignment="1">
      <alignment wrapText="1"/>
      <protection/>
    </xf>
    <xf numFmtId="0" fontId="48" fillId="0" borderId="0" xfId="150" applyFont="1" applyAlignment="1">
      <alignment wrapText="1"/>
      <protection/>
    </xf>
    <xf numFmtId="0" fontId="0" fillId="0" borderId="0" xfId="150" applyAlignment="1">
      <alignment wrapText="1"/>
      <protection/>
    </xf>
    <xf numFmtId="197" fontId="54" fillId="0" borderId="0" xfId="150" applyNumberFormat="1" applyFont="1" applyAlignment="1">
      <alignment wrapText="1"/>
      <protection/>
    </xf>
    <xf numFmtId="198" fontId="0" fillId="0" borderId="0" xfId="150" applyNumberFormat="1" applyAlignment="1">
      <alignment wrapText="1"/>
      <protection/>
    </xf>
    <xf numFmtId="198" fontId="0" fillId="0" borderId="0" xfId="150" applyNumberFormat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198" fontId="49" fillId="0" borderId="0" xfId="0" applyNumberFormat="1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57" fontId="53" fillId="0" borderId="3" xfId="0" applyNumberFormat="1" applyFont="1" applyFill="1" applyBorder="1" applyAlignment="1">
      <alignment horizontal="center" vertical="center" wrapText="1"/>
    </xf>
    <xf numFmtId="197" fontId="53" fillId="0" borderId="3" xfId="0" applyNumberFormat="1" applyFont="1" applyFill="1" applyBorder="1" applyAlignment="1">
      <alignment horizontal="center" vertical="center" wrapText="1"/>
    </xf>
    <xf numFmtId="198" fontId="56" fillId="0" borderId="3" xfId="0" applyNumberFormat="1" applyFont="1" applyFill="1" applyBorder="1" applyAlignment="1">
      <alignment horizontal="center" vertical="center" wrapText="1"/>
    </xf>
    <xf numFmtId="0" fontId="54" fillId="0" borderId="3" xfId="150" applyFont="1" applyBorder="1" applyAlignment="1">
      <alignment horizontal="center" vertical="center" wrapText="1"/>
      <protection/>
    </xf>
    <xf numFmtId="197" fontId="54" fillId="0" borderId="3" xfId="150" applyNumberFormat="1" applyFont="1" applyBorder="1" applyAlignment="1">
      <alignment horizontal="center" vertical="center" wrapText="1"/>
      <protection/>
    </xf>
    <xf numFmtId="0" fontId="57" fillId="0" borderId="3" xfId="150" applyFont="1" applyFill="1" applyBorder="1" applyAlignment="1">
      <alignment horizontal="center" vertical="center" wrapText="1"/>
      <protection/>
    </xf>
    <xf numFmtId="199" fontId="54" fillId="0" borderId="3" xfId="150" applyNumberFormat="1" applyFont="1" applyFill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9" fillId="0" borderId="3" xfId="0" applyFont="1" applyFill="1" applyBorder="1" applyAlignment="1">
      <alignment horizontal="center" vertical="center" wrapText="1"/>
    </xf>
    <xf numFmtId="0" fontId="54" fillId="0" borderId="3" xfId="151" applyFont="1" applyFill="1" applyBorder="1" applyAlignment="1">
      <alignment horizontal="center" vertical="center" wrapText="1"/>
      <protection/>
    </xf>
    <xf numFmtId="0" fontId="0" fillId="0" borderId="0" xfId="151" applyFont="1" applyFill="1" applyBorder="1" applyAlignment="1">
      <alignment horizontal="center"/>
      <protection/>
    </xf>
    <xf numFmtId="0" fontId="56" fillId="0" borderId="3" xfId="0" applyFont="1" applyFill="1" applyBorder="1" applyAlignment="1">
      <alignment horizontal="center" vertical="center" wrapText="1"/>
    </xf>
    <xf numFmtId="194" fontId="56" fillId="0" borderId="3" xfId="0" applyNumberFormat="1" applyFont="1" applyFill="1" applyBorder="1" applyAlignment="1">
      <alignment horizontal="center" vertical="center" wrapText="1"/>
    </xf>
    <xf numFmtId="0" fontId="61" fillId="0" borderId="3" xfId="151" applyFont="1" applyFill="1" applyBorder="1" applyAlignment="1">
      <alignment horizontal="center" vertical="center" wrapText="1"/>
      <protection/>
    </xf>
    <xf numFmtId="0" fontId="62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0" fillId="0" borderId="18" xfId="151" applyFont="1" applyFill="1" applyBorder="1" applyAlignment="1">
      <alignment horizontal="center" vertical="center" wrapText="1"/>
      <protection/>
    </xf>
    <xf numFmtId="0" fontId="1" fillId="0" borderId="3" xfId="154" applyFont="1" applyFill="1" applyBorder="1" applyAlignment="1">
      <alignment vertical="center" wrapText="1"/>
      <protection/>
    </xf>
    <xf numFmtId="0" fontId="61" fillId="0" borderId="19" xfId="151" applyFont="1" applyFill="1" applyBorder="1" applyAlignment="1">
      <alignment horizontal="center" vertical="center" wrapText="1"/>
      <protection/>
    </xf>
    <xf numFmtId="57" fontId="61" fillId="0" borderId="3" xfId="151" applyNumberFormat="1" applyFont="1" applyFill="1" applyBorder="1" applyAlignment="1">
      <alignment horizontal="center" vertical="center" wrapText="1"/>
      <protection/>
    </xf>
    <xf numFmtId="198" fontId="63" fillId="0" borderId="3" xfId="0" applyNumberFormat="1" applyFont="1" applyFill="1" applyBorder="1" applyAlignment="1">
      <alignment horizontal="center" vertical="center" wrapText="1"/>
    </xf>
    <xf numFmtId="198" fontId="64" fillId="0" borderId="3" xfId="151" applyNumberFormat="1" applyFont="1" applyFill="1" applyBorder="1" applyAlignment="1">
      <alignment horizontal="center" vertical="center" wrapText="1"/>
      <protection/>
    </xf>
    <xf numFmtId="57" fontId="54" fillId="0" borderId="3" xfId="151" applyNumberFormat="1" applyFont="1" applyFill="1" applyBorder="1" applyAlignment="1">
      <alignment horizontal="center" vertical="center" wrapText="1"/>
      <protection/>
    </xf>
    <xf numFmtId="0" fontId="1" fillId="0" borderId="0" xfId="152" applyFont="1" applyFill="1" applyBorder="1" applyAlignment="1">
      <alignment horizontal="center" vertical="center"/>
      <protection/>
    </xf>
    <xf numFmtId="0" fontId="50" fillId="0" borderId="3" xfId="152" applyFont="1" applyFill="1" applyBorder="1" applyAlignment="1">
      <alignment horizontal="center" vertical="center" wrapText="1"/>
      <protection/>
    </xf>
    <xf numFmtId="0" fontId="48" fillId="0" borderId="3" xfId="152" applyFont="1" applyFill="1" applyBorder="1" applyAlignment="1">
      <alignment horizontal="center" vertical="center" wrapText="1"/>
      <protection/>
    </xf>
    <xf numFmtId="57" fontId="54" fillId="0" borderId="3" xfId="152" applyNumberFormat="1" applyFont="1" applyFill="1" applyBorder="1" applyAlignment="1">
      <alignment horizontal="center" vertical="center" wrapText="1"/>
      <protection/>
    </xf>
    <xf numFmtId="197" fontId="54" fillId="0" borderId="3" xfId="152" applyNumberFormat="1" applyFont="1" applyFill="1" applyBorder="1" applyAlignment="1">
      <alignment horizontal="center" vertical="center" wrapText="1"/>
      <protection/>
    </xf>
    <xf numFmtId="0" fontId="54" fillId="0" borderId="3" xfId="152" applyFont="1" applyFill="1" applyBorder="1" applyAlignment="1">
      <alignment horizontal="center" vertical="center" wrapText="1"/>
      <protection/>
    </xf>
    <xf numFmtId="0" fontId="59" fillId="0" borderId="3" xfId="152" applyFont="1" applyFill="1" applyBorder="1" applyAlignment="1">
      <alignment horizontal="center" vertical="center" wrapText="1"/>
      <protection/>
    </xf>
    <xf numFmtId="0" fontId="60" fillId="0" borderId="3" xfId="153" applyFont="1" applyFill="1" applyBorder="1" applyAlignment="1">
      <alignment horizontal="center" vertical="center" wrapText="1"/>
      <protection/>
    </xf>
    <xf numFmtId="0" fontId="59" fillId="0" borderId="20" xfId="152" applyFont="1" applyFill="1" applyBorder="1" applyAlignment="1">
      <alignment horizontal="center" vertical="center" wrapText="1"/>
      <protection/>
    </xf>
    <xf numFmtId="0" fontId="48" fillId="0" borderId="3" xfId="153" applyFont="1" applyFill="1" applyBorder="1" applyAlignment="1">
      <alignment horizontal="center" vertical="center" wrapText="1"/>
      <protection/>
    </xf>
    <xf numFmtId="0" fontId="54" fillId="0" borderId="3" xfId="153" applyFont="1" applyFill="1" applyBorder="1" applyAlignment="1">
      <alignment horizontal="center" vertical="center" wrapText="1"/>
      <protection/>
    </xf>
    <xf numFmtId="199" fontId="59" fillId="0" borderId="3" xfId="152" applyNumberFormat="1" applyFont="1" applyFill="1" applyBorder="1" applyAlignment="1">
      <alignment horizontal="center" vertical="center" wrapText="1"/>
      <protection/>
    </xf>
    <xf numFmtId="199" fontId="59" fillId="0" borderId="3" xfId="152" applyNumberFormat="1" applyFont="1" applyFill="1" applyBorder="1" applyAlignment="1">
      <alignment vertical="center" wrapText="1"/>
      <protection/>
    </xf>
    <xf numFmtId="0" fontId="54" fillId="0" borderId="0" xfId="0" applyFont="1" applyFill="1" applyBorder="1" applyAlignment="1">
      <alignment/>
    </xf>
    <xf numFmtId="0" fontId="60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197" fontId="54" fillId="0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195" fontId="59" fillId="0" borderId="3" xfId="0" applyNumberFormat="1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197" fontId="54" fillId="0" borderId="18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197" fontId="59" fillId="0" borderId="3" xfId="0" applyNumberFormat="1" applyFont="1" applyFill="1" applyBorder="1" applyAlignment="1">
      <alignment horizontal="center" vertical="center" wrapText="1"/>
    </xf>
    <xf numFmtId="0" fontId="48" fillId="0" borderId="3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1" fillId="0" borderId="3" xfId="153" applyFont="1" applyFill="1" applyBorder="1" applyAlignment="1">
      <alignment horizontal="center" vertical="center" wrapText="1"/>
      <protection/>
    </xf>
    <xf numFmtId="57" fontId="54" fillId="0" borderId="3" xfId="0" applyNumberFormat="1" applyFont="1" applyFill="1" applyBorder="1" applyAlignment="1">
      <alignment/>
    </xf>
    <xf numFmtId="49" fontId="61" fillId="0" borderId="3" xfId="0" applyNumberFormat="1" applyFont="1" applyFill="1" applyBorder="1" applyAlignment="1">
      <alignment horizontal="center" vertical="center" wrapText="1"/>
    </xf>
    <xf numFmtId="194" fontId="48" fillId="0" borderId="3" xfId="0" applyNumberFormat="1" applyFont="1" applyFill="1" applyBorder="1" applyAlignment="1">
      <alignment horizontal="center" vertical="center" wrapText="1"/>
    </xf>
    <xf numFmtId="57" fontId="54" fillId="0" borderId="3" xfId="152" applyNumberFormat="1" applyFont="1" applyFill="1" applyBorder="1" applyAlignment="1">
      <alignment vertical="center" wrapText="1"/>
      <protection/>
    </xf>
    <xf numFmtId="57" fontId="54" fillId="0" borderId="3" xfId="0" applyNumberFormat="1" applyFont="1" applyFill="1" applyBorder="1" applyAlignment="1">
      <alignment vertical="center" wrapText="1"/>
    </xf>
    <xf numFmtId="0" fontId="54" fillId="0" borderId="18" xfId="0" applyNumberFormat="1" applyFont="1" applyFill="1" applyBorder="1" applyAlignment="1">
      <alignment horizontal="center" vertical="center" wrapText="1"/>
    </xf>
    <xf numFmtId="57" fontId="54" fillId="0" borderId="18" xfId="0" applyNumberFormat="1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57" fontId="54" fillId="0" borderId="22" xfId="0" applyNumberFormat="1" applyFont="1" applyFill="1" applyBorder="1" applyAlignment="1">
      <alignment horizontal="center" vertical="center" wrapText="1"/>
    </xf>
    <xf numFmtId="194" fontId="48" fillId="0" borderId="17" xfId="0" applyNumberFormat="1" applyFont="1" applyFill="1" applyBorder="1" applyAlignment="1">
      <alignment horizontal="center" vertical="center" wrapText="1"/>
    </xf>
    <xf numFmtId="0" fontId="0" fillId="0" borderId="0" xfId="150" applyBorder="1" applyAlignment="1">
      <alignment wrapText="1"/>
      <protection/>
    </xf>
    <xf numFmtId="0" fontId="48" fillId="0" borderId="18" xfId="152" applyFont="1" applyFill="1" applyBorder="1" applyAlignment="1">
      <alignment horizontal="center" vertical="center" wrapText="1"/>
      <protection/>
    </xf>
    <xf numFmtId="0" fontId="48" fillId="0" borderId="19" xfId="152" applyFont="1" applyFill="1" applyBorder="1" applyAlignment="1">
      <alignment horizontal="center" vertical="center" wrapText="1"/>
      <protection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198" fontId="55" fillId="0" borderId="25" xfId="0" applyNumberFormat="1" applyFont="1" applyFill="1" applyBorder="1" applyAlignment="1">
      <alignment horizontal="center" vertical="center" wrapText="1"/>
    </xf>
    <xf numFmtId="0" fontId="50" fillId="0" borderId="3" xfId="0" applyNumberFormat="1" applyFont="1" applyFill="1" applyBorder="1" applyAlignment="1">
      <alignment horizontal="center" vertical="center"/>
    </xf>
    <xf numFmtId="0" fontId="48" fillId="0" borderId="3" xfId="150" applyFont="1" applyBorder="1" applyAlignment="1">
      <alignment wrapText="1"/>
      <protection/>
    </xf>
    <xf numFmtId="0" fontId="0" fillId="0" borderId="3" xfId="150" applyBorder="1" applyAlignment="1">
      <alignment wrapText="1"/>
      <protection/>
    </xf>
    <xf numFmtId="197" fontId="54" fillId="0" borderId="3" xfId="150" applyNumberFormat="1" applyFont="1" applyBorder="1" applyAlignment="1">
      <alignment wrapText="1"/>
      <protection/>
    </xf>
    <xf numFmtId="198" fontId="0" fillId="0" borderId="3" xfId="150" applyNumberFormat="1" applyBorder="1" applyAlignment="1">
      <alignment wrapText="1"/>
      <protection/>
    </xf>
    <xf numFmtId="198" fontId="0" fillId="0" borderId="3" xfId="150" applyNumberFormat="1" applyBorder="1" applyAlignment="1">
      <alignment horizontal="center" vertical="center" wrapText="1"/>
      <protection/>
    </xf>
    <xf numFmtId="0" fontId="48" fillId="0" borderId="18" xfId="150" applyFont="1" applyBorder="1" applyAlignment="1">
      <alignment horizontal="center" vertical="center" wrapText="1"/>
      <protection/>
    </xf>
    <xf numFmtId="0" fontId="48" fillId="0" borderId="19" xfId="150" applyFont="1" applyBorder="1" applyAlignment="1">
      <alignment horizontal="center" vertical="center" wrapText="1"/>
      <protection/>
    </xf>
    <xf numFmtId="0" fontId="60" fillId="0" borderId="3" xfId="142" applyFont="1" applyFill="1" applyBorder="1" applyAlignment="1">
      <alignment horizontal="center" vertical="center" wrapText="1"/>
      <protection/>
    </xf>
    <xf numFmtId="0" fontId="48" fillId="0" borderId="3" xfId="142" applyFont="1" applyBorder="1" applyAlignment="1">
      <alignment horizontal="center" vertical="center" wrapText="1"/>
      <protection/>
    </xf>
    <xf numFmtId="0" fontId="54" fillId="0" borderId="3" xfId="142" applyFont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/>
    </xf>
    <xf numFmtId="0" fontId="54" fillId="0" borderId="3" xfId="142" applyFont="1" applyFill="1" applyBorder="1" applyAlignment="1">
      <alignment horizontal="center" vertical="center" wrapText="1"/>
      <protection/>
    </xf>
    <xf numFmtId="0" fontId="48" fillId="0" borderId="3" xfId="142" applyNumberFormat="1" applyFont="1" applyBorder="1" applyAlignment="1">
      <alignment horizontal="center" vertical="center" wrapText="1"/>
      <protection/>
    </xf>
    <xf numFmtId="0" fontId="61" fillId="0" borderId="3" xfId="142" applyNumberFormat="1" applyFont="1" applyBorder="1" applyAlignment="1">
      <alignment horizontal="center" vertical="center" wrapText="1"/>
      <protection/>
    </xf>
    <xf numFmtId="49" fontId="48" fillId="0" borderId="3" xfId="0" applyNumberFormat="1" applyFont="1" applyFill="1" applyBorder="1" applyAlignment="1">
      <alignment horizontal="center" vertical="center" wrapText="1"/>
    </xf>
  </cellXfs>
  <cellStyles count="201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Sheet3" xfId="24"/>
    <cellStyle name="_ET_STYLE_NoName_00__项目2013" xfId="25"/>
    <cellStyle name="_ET_STYLE_NoName_00__销（预）售汇总" xfId="26"/>
    <cellStyle name="_弱电系统设备配置报价清单" xfId="27"/>
    <cellStyle name="0,0&#13;&#10;NA&#13;&#10;" xfId="28"/>
    <cellStyle name="20% - 强调文字颜色 1" xfId="29"/>
    <cellStyle name="20% - 强调文字颜色 2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mal" xfId="47"/>
    <cellStyle name="Accent1" xfId="48"/>
    <cellStyle name="Accent1 - 20%" xfId="49"/>
    <cellStyle name="Accent1 - 40%" xfId="50"/>
    <cellStyle name="Accent1 - 60%" xfId="51"/>
    <cellStyle name="Accent2" xfId="52"/>
    <cellStyle name="Accent2 - 20%" xfId="53"/>
    <cellStyle name="Accent2 - 40%" xfId="54"/>
    <cellStyle name="Accent2 - 60%" xfId="55"/>
    <cellStyle name="Accent3" xfId="56"/>
    <cellStyle name="Accent3 - 20%" xfId="57"/>
    <cellStyle name="Accent3 - 40%" xfId="58"/>
    <cellStyle name="Accent3 - 60%" xfId="59"/>
    <cellStyle name="Accent4" xfId="60"/>
    <cellStyle name="Accent4 - 20%" xfId="61"/>
    <cellStyle name="Accent4 - 40%" xfId="62"/>
    <cellStyle name="Accent4 - 60%" xfId="63"/>
    <cellStyle name="Accent5" xfId="64"/>
    <cellStyle name="Accent5 - 20%" xfId="65"/>
    <cellStyle name="Accent5 - 40%" xfId="66"/>
    <cellStyle name="Accent5 - 60%" xfId="67"/>
    <cellStyle name="Accent6" xfId="68"/>
    <cellStyle name="Accent6 - 20%" xfId="69"/>
    <cellStyle name="Accent6 - 40%" xfId="70"/>
    <cellStyle name="Accent6 - 60%" xfId="71"/>
    <cellStyle name="args.style" xfId="72"/>
    <cellStyle name="ColLevel_0" xfId="73"/>
    <cellStyle name="Comma [0]_!!!GO" xfId="74"/>
    <cellStyle name="comma zerodec" xfId="75"/>
    <cellStyle name="Comma_!!!GO" xfId="76"/>
    <cellStyle name="Currency [0]_!!!GO" xfId="77"/>
    <cellStyle name="Currency_!!!GO" xfId="78"/>
    <cellStyle name="Currency1" xfId="79"/>
    <cellStyle name="Date" xfId="80"/>
    <cellStyle name="Dollar (zero dec)" xfId="81"/>
    <cellStyle name="e鯪9Y_x000B_" xfId="82"/>
    <cellStyle name="Grey" xfId="83"/>
    <cellStyle name="Header1" xfId="84"/>
    <cellStyle name="Header2" xfId="85"/>
    <cellStyle name="Input [yellow]" xfId="86"/>
    <cellStyle name="Input Cells" xfId="87"/>
    <cellStyle name="Linked Cells" xfId="88"/>
    <cellStyle name="Millares [0]_96 Risk" xfId="89"/>
    <cellStyle name="Millares_96 Risk" xfId="90"/>
    <cellStyle name="Milliers [0]_!!!GO" xfId="91"/>
    <cellStyle name="Milliers_!!!GO" xfId="92"/>
    <cellStyle name="Moneda [0]_96 Risk" xfId="93"/>
    <cellStyle name="Moneda_96 Risk" xfId="94"/>
    <cellStyle name="Mon閠aire [0]_!!!GO" xfId="95"/>
    <cellStyle name="Mon閠aire_!!!GO" xfId="96"/>
    <cellStyle name="New Times Roman" xfId="97"/>
    <cellStyle name="no dec" xfId="98"/>
    <cellStyle name="Normal - Style1" xfId="99"/>
    <cellStyle name="Normal_!!!GO" xfId="100"/>
    <cellStyle name="per.style" xfId="101"/>
    <cellStyle name="Percent [2]" xfId="102"/>
    <cellStyle name="Percent_!!!GO" xfId="103"/>
    <cellStyle name="Pourcentage_pldt" xfId="104"/>
    <cellStyle name="PSChar" xfId="105"/>
    <cellStyle name="PSDate" xfId="106"/>
    <cellStyle name="PSDec" xfId="107"/>
    <cellStyle name="PSHeading" xfId="108"/>
    <cellStyle name="PSInt" xfId="109"/>
    <cellStyle name="PSSpacer" xfId="110"/>
    <cellStyle name="RowLevel_0" xfId="111"/>
    <cellStyle name="sstot" xfId="112"/>
    <cellStyle name="Standard_AREAS" xfId="113"/>
    <cellStyle name="t" xfId="114"/>
    <cellStyle name="t_HVAC Equipment (3)" xfId="115"/>
    <cellStyle name="Percent" xfId="116"/>
    <cellStyle name="捠壿 [0.00]_Region Orders (2)" xfId="117"/>
    <cellStyle name="捠壿_Region Orders (2)" xfId="118"/>
    <cellStyle name="编号" xfId="119"/>
    <cellStyle name="标题" xfId="120"/>
    <cellStyle name="标题 1" xfId="121"/>
    <cellStyle name="标题 2" xfId="122"/>
    <cellStyle name="标题 3" xfId="123"/>
    <cellStyle name="标题 4" xfId="124"/>
    <cellStyle name="标题_Book1" xfId="125"/>
    <cellStyle name="标题1" xfId="126"/>
    <cellStyle name="表标题" xfId="127"/>
    <cellStyle name="部门" xfId="128"/>
    <cellStyle name="差" xfId="129"/>
    <cellStyle name="差_Book1" xfId="130"/>
    <cellStyle name="差_Book1_1" xfId="131"/>
    <cellStyle name="差_Book1_项目2013" xfId="132"/>
    <cellStyle name="差_Book1_销（预）售汇总" xfId="133"/>
    <cellStyle name="差_楚雄6-21" xfId="134"/>
    <cellStyle name="差_项目2013" xfId="135"/>
    <cellStyle name="差_销（预）售汇总" xfId="136"/>
    <cellStyle name="常规 15" xfId="137"/>
    <cellStyle name="常规 2" xfId="138"/>
    <cellStyle name="常规 2 2" xfId="139"/>
    <cellStyle name="常规 2 3" xfId="140"/>
    <cellStyle name="常规 2_Book1" xfId="141"/>
    <cellStyle name="常规 3" xfId="142"/>
    <cellStyle name="常规 3 3" xfId="143"/>
    <cellStyle name="常规 3_2013年下达计划任务附表" xfId="144"/>
    <cellStyle name="常规 4" xfId="145"/>
    <cellStyle name="常规 4 3" xfId="146"/>
    <cellStyle name="常规 5" xfId="147"/>
    <cellStyle name="常规 6 3" xfId="148"/>
    <cellStyle name="常规 7" xfId="149"/>
    <cellStyle name="常规_4琼海" xfId="150"/>
    <cellStyle name="常规_4琼海 (3)" xfId="151"/>
    <cellStyle name="常规_4琼海 (4)" xfId="152"/>
    <cellStyle name="常规_4琼海_1" xfId="153"/>
    <cellStyle name="常规_棚户区项目" xfId="154"/>
    <cellStyle name="Hyperlink" xfId="155"/>
    <cellStyle name="分级显示列_1_Book1" xfId="156"/>
    <cellStyle name="分级显示行_1_13区汇总" xfId="157"/>
    <cellStyle name="好" xfId="158"/>
    <cellStyle name="好_Book1" xfId="159"/>
    <cellStyle name="好_Book1_1" xfId="160"/>
    <cellStyle name="好_Book1_项目2013" xfId="161"/>
    <cellStyle name="好_Book1_销（预）售汇总" xfId="162"/>
    <cellStyle name="好_楚雄6-21" xfId="163"/>
    <cellStyle name="好_项目2013" xfId="164"/>
    <cellStyle name="好_销（预）售汇总" xfId="165"/>
    <cellStyle name="后继超链接" xfId="166"/>
    <cellStyle name="汇总" xfId="167"/>
    <cellStyle name="Currency" xfId="168"/>
    <cellStyle name="Currency [0]" xfId="169"/>
    <cellStyle name="计算" xfId="170"/>
    <cellStyle name="检查单元格" xfId="171"/>
    <cellStyle name="解释性文本" xfId="172"/>
    <cellStyle name="借出原因" xfId="173"/>
    <cellStyle name="警告文本" xfId="174"/>
    <cellStyle name="链接单元格" xfId="175"/>
    <cellStyle name="콤마 [0]_BOILER-CO1" xfId="176"/>
    <cellStyle name="콤마_BOILER-CO1" xfId="177"/>
    <cellStyle name="통화 [0]_BOILER-CO1" xfId="178"/>
    <cellStyle name="통화_BOILER-CO1" xfId="179"/>
    <cellStyle name="표준_0N-HANDLING " xfId="180"/>
    <cellStyle name="霓付 [0]_97MBO" xfId="181"/>
    <cellStyle name="霓付_97MBO" xfId="182"/>
    <cellStyle name="烹拳 [0]_97MBO" xfId="183"/>
    <cellStyle name="烹拳_97MBO" xfId="184"/>
    <cellStyle name="普通_ 白土" xfId="185"/>
    <cellStyle name="千分位[0]_ 白土" xfId="186"/>
    <cellStyle name="千分位_ 白土" xfId="187"/>
    <cellStyle name="千位[0]_ 方正PC" xfId="188"/>
    <cellStyle name="千位_ 方正PC" xfId="189"/>
    <cellStyle name="Comma" xfId="190"/>
    <cellStyle name="Comma [0]" xfId="191"/>
    <cellStyle name="钎霖_laroux" xfId="192"/>
    <cellStyle name="强调 1" xfId="193"/>
    <cellStyle name="强调 2" xfId="194"/>
    <cellStyle name="强调 3" xfId="195"/>
    <cellStyle name="强调文字颜色 1" xfId="196"/>
    <cellStyle name="强调文字颜色 2" xfId="197"/>
    <cellStyle name="强调文字颜色 3" xfId="198"/>
    <cellStyle name="强调文字颜色 4" xfId="199"/>
    <cellStyle name="强调文字颜色 5" xfId="200"/>
    <cellStyle name="强调文字颜色 6" xfId="201"/>
    <cellStyle name="日期" xfId="202"/>
    <cellStyle name="商品名称" xfId="203"/>
    <cellStyle name="适中" xfId="204"/>
    <cellStyle name="输出" xfId="205"/>
    <cellStyle name="输入" xfId="206"/>
    <cellStyle name="数量" xfId="207"/>
    <cellStyle name="未定义" xfId="208"/>
    <cellStyle name="样式 1" xfId="209"/>
    <cellStyle name="Followed Hyperlink" xfId="210"/>
    <cellStyle name="昗弨_Pacific Region P&amp;L" xfId="211"/>
    <cellStyle name="寘嬫愗傝 [0.00]_Region Orders (2)" xfId="212"/>
    <cellStyle name="寘嬫愗傝_Region Orders (2)" xfId="213"/>
    <cellStyle name="注释" xfId="2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showZeros="0" tabSelected="1" zoomScaleSheetLayoutView="100" workbookViewId="0" topLeftCell="A19">
      <selection activeCell="R30" sqref="R30"/>
    </sheetView>
  </sheetViews>
  <sheetFormatPr defaultColWidth="9.00390625" defaultRowHeight="31.5" customHeight="1"/>
  <cols>
    <col min="1" max="1" width="3.00390625" style="10" customWidth="1"/>
    <col min="2" max="2" width="9.00390625" style="11" customWidth="1"/>
    <col min="3" max="3" width="8.25390625" style="12" customWidth="1"/>
    <col min="4" max="4" width="6.875" style="13" customWidth="1"/>
    <col min="5" max="5" width="8.625" style="14" customWidth="1"/>
    <col min="6" max="6" width="8.375" style="14" customWidth="1"/>
    <col min="7" max="7" width="6.75390625" style="15" customWidth="1"/>
    <col min="8" max="8" width="6.25390625" style="15" customWidth="1"/>
    <col min="9" max="9" width="7.50390625" style="15" customWidth="1"/>
    <col min="10" max="10" width="6.00390625" style="15" customWidth="1"/>
    <col min="11" max="11" width="6.25390625" style="15" customWidth="1"/>
    <col min="12" max="12" width="8.375" style="15" customWidth="1"/>
    <col min="13" max="13" width="8.25390625" style="15" customWidth="1"/>
    <col min="14" max="14" width="5.125" style="13" customWidth="1"/>
    <col min="15" max="16" width="9.25390625" style="15" customWidth="1"/>
    <col min="17" max="17" width="6.50390625" style="13" customWidth="1"/>
    <col min="18" max="18" width="7.50390625" style="13" customWidth="1"/>
    <col min="19" max="19" width="7.375" style="13" customWidth="1"/>
    <col min="20" max="20" width="9.25390625" style="16" customWidth="1"/>
    <col min="21" max="21" width="8.50390625" style="16" customWidth="1"/>
    <col min="22" max="22" width="6.00390625" style="14" customWidth="1"/>
    <col min="23" max="23" width="7.375" style="13" customWidth="1"/>
    <col min="24" max="24" width="5.125" style="85" customWidth="1"/>
    <col min="25" max="25" width="6.375" style="85" customWidth="1"/>
    <col min="26" max="26" width="6.625" style="85" customWidth="1"/>
    <col min="27" max="27" width="7.375" style="85" customWidth="1"/>
    <col min="28" max="28" width="4.875" style="85" customWidth="1"/>
    <col min="29" max="16384" width="9.25390625" style="13" customWidth="1"/>
  </cols>
  <sheetData>
    <row r="1" spans="1:23" s="5" customFormat="1" ht="31.5" customHeight="1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s="5" customFormat="1" ht="31.5" customHeight="1">
      <c r="A2" s="101" t="s">
        <v>72</v>
      </c>
      <c r="B2" s="102"/>
      <c r="C2" s="102"/>
      <c r="D2" s="17"/>
      <c r="E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03" t="s">
        <v>42</v>
      </c>
      <c r="S2" s="103"/>
      <c r="T2" s="103"/>
      <c r="U2" s="103"/>
      <c r="V2" s="103"/>
      <c r="W2" s="103"/>
    </row>
    <row r="3" spans="1:28" s="6" customFormat="1" ht="31.5" customHeight="1">
      <c r="A3" s="91" t="s">
        <v>11</v>
      </c>
      <c r="B3" s="91"/>
      <c r="C3" s="91" t="s">
        <v>29</v>
      </c>
      <c r="D3" s="91" t="s">
        <v>12</v>
      </c>
      <c r="E3" s="91" t="s">
        <v>13</v>
      </c>
      <c r="F3" s="91" t="s">
        <v>14</v>
      </c>
      <c r="G3" s="104" t="s">
        <v>15</v>
      </c>
      <c r="H3" s="104"/>
      <c r="I3" s="104"/>
      <c r="J3" s="104"/>
      <c r="K3" s="104"/>
      <c r="L3" s="104" t="s">
        <v>1</v>
      </c>
      <c r="M3" s="104"/>
      <c r="N3" s="104" t="s">
        <v>3</v>
      </c>
      <c r="O3" s="104"/>
      <c r="P3" s="104"/>
      <c r="Q3" s="104"/>
      <c r="R3" s="104"/>
      <c r="S3" s="104"/>
      <c r="T3" s="104"/>
      <c r="U3" s="104"/>
      <c r="V3" s="104"/>
      <c r="W3" s="104"/>
      <c r="X3" s="99"/>
      <c r="Y3" s="99"/>
      <c r="Z3" s="99"/>
      <c r="AA3" s="99"/>
      <c r="AB3" s="99"/>
    </row>
    <row r="4" spans="1:28" s="7" customFormat="1" ht="31.5" customHeight="1">
      <c r="A4" s="91"/>
      <c r="B4" s="91"/>
      <c r="C4" s="91"/>
      <c r="D4" s="91"/>
      <c r="E4" s="91"/>
      <c r="F4" s="91"/>
      <c r="G4" s="91" t="s">
        <v>0</v>
      </c>
      <c r="H4" s="91"/>
      <c r="I4" s="91" t="s">
        <v>2</v>
      </c>
      <c r="J4" s="91"/>
      <c r="K4" s="91" t="s">
        <v>16</v>
      </c>
      <c r="L4" s="91" t="s">
        <v>8</v>
      </c>
      <c r="M4" s="91" t="s">
        <v>9</v>
      </c>
      <c r="N4" s="91" t="s">
        <v>17</v>
      </c>
      <c r="O4" s="91"/>
      <c r="P4" s="91"/>
      <c r="Q4" s="91" t="s">
        <v>10</v>
      </c>
      <c r="R4" s="91"/>
      <c r="S4" s="91"/>
      <c r="T4" s="91"/>
      <c r="U4" s="91"/>
      <c r="V4" s="93" t="s">
        <v>18</v>
      </c>
      <c r="W4" s="91" t="s">
        <v>19</v>
      </c>
      <c r="X4" s="90"/>
      <c r="Y4" s="90"/>
      <c r="Z4" s="90"/>
      <c r="AA4" s="90"/>
      <c r="AB4" s="90"/>
    </row>
    <row r="5" spans="1:28" s="8" customFormat="1" ht="31.5" customHeight="1">
      <c r="A5" s="91"/>
      <c r="B5" s="91"/>
      <c r="C5" s="91"/>
      <c r="D5" s="91"/>
      <c r="E5" s="91"/>
      <c r="F5" s="91"/>
      <c r="G5" s="91" t="s">
        <v>20</v>
      </c>
      <c r="H5" s="91" t="s">
        <v>21</v>
      </c>
      <c r="I5" s="91" t="s">
        <v>20</v>
      </c>
      <c r="J5" s="91" t="s">
        <v>21</v>
      </c>
      <c r="K5" s="91"/>
      <c r="L5" s="91"/>
      <c r="M5" s="91"/>
      <c r="N5" s="91" t="s">
        <v>5</v>
      </c>
      <c r="O5" s="91" t="s">
        <v>22</v>
      </c>
      <c r="P5" s="19"/>
      <c r="Q5" s="91" t="s">
        <v>5</v>
      </c>
      <c r="R5" s="19"/>
      <c r="S5" s="91" t="s">
        <v>22</v>
      </c>
      <c r="T5" s="19"/>
      <c r="U5" s="19"/>
      <c r="V5" s="93"/>
      <c r="W5" s="91"/>
      <c r="X5" s="90"/>
      <c r="Y5" s="90"/>
      <c r="Z5" s="90"/>
      <c r="AA5" s="90"/>
      <c r="AB5" s="90"/>
    </row>
    <row r="6" spans="1:28" s="8" customFormat="1" ht="31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 t="s">
        <v>23</v>
      </c>
      <c r="Q6" s="91"/>
      <c r="R6" s="91" t="s">
        <v>24</v>
      </c>
      <c r="S6" s="91"/>
      <c r="T6" s="91" t="s">
        <v>23</v>
      </c>
      <c r="U6" s="19"/>
      <c r="V6" s="93"/>
      <c r="W6" s="91"/>
      <c r="X6" s="90"/>
      <c r="Y6" s="90"/>
      <c r="Z6" s="90"/>
      <c r="AA6" s="90"/>
      <c r="AB6" s="90"/>
    </row>
    <row r="7" spans="1:28" s="8" customFormat="1" ht="31.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1"/>
      <c r="O7" s="91"/>
      <c r="P7" s="91"/>
      <c r="Q7" s="91"/>
      <c r="R7" s="91"/>
      <c r="S7" s="91"/>
      <c r="T7" s="91"/>
      <c r="U7" s="19" t="s">
        <v>24</v>
      </c>
      <c r="V7" s="93"/>
      <c r="W7" s="91"/>
      <c r="X7" s="90"/>
      <c r="Y7" s="90"/>
      <c r="Z7" s="90"/>
      <c r="AA7" s="90"/>
      <c r="AB7" s="90"/>
    </row>
    <row r="8" spans="1:23" s="8" customFormat="1" ht="31.5" customHeight="1">
      <c r="A8" s="94" t="s">
        <v>4</v>
      </c>
      <c r="B8" s="95"/>
      <c r="C8" s="20"/>
      <c r="D8" s="20"/>
      <c r="E8" s="20"/>
      <c r="F8" s="20"/>
      <c r="G8" s="84">
        <f>SUM(G13,G15,G19,G23,G25)</f>
        <v>119483</v>
      </c>
      <c r="H8" s="84">
        <f aca="true" t="shared" si="0" ref="H8:U8">SUM(H13,H15,H19,H23,H25)</f>
        <v>22995</v>
      </c>
      <c r="I8" s="84">
        <f t="shared" si="0"/>
        <v>119483</v>
      </c>
      <c r="J8" s="84">
        <f t="shared" si="0"/>
        <v>22995</v>
      </c>
      <c r="K8" s="84">
        <f t="shared" si="0"/>
        <v>61981</v>
      </c>
      <c r="L8" s="84">
        <f t="shared" si="0"/>
        <v>1141666</v>
      </c>
      <c r="M8" s="84">
        <f t="shared" si="0"/>
        <v>1141666</v>
      </c>
      <c r="N8" s="75">
        <f t="shared" si="0"/>
        <v>3151</v>
      </c>
      <c r="O8" s="75">
        <f t="shared" si="0"/>
        <v>599410</v>
      </c>
      <c r="P8" s="75">
        <f t="shared" si="0"/>
        <v>599410</v>
      </c>
      <c r="Q8" s="75">
        <f t="shared" si="0"/>
        <v>1377</v>
      </c>
      <c r="R8" s="75">
        <f t="shared" si="0"/>
        <v>1377</v>
      </c>
      <c r="S8" s="75">
        <f t="shared" si="0"/>
        <v>242020</v>
      </c>
      <c r="T8" s="75">
        <f t="shared" si="0"/>
        <v>242020</v>
      </c>
      <c r="U8" s="75">
        <f t="shared" si="0"/>
        <v>242020</v>
      </c>
      <c r="V8" s="19"/>
      <c r="W8" s="19"/>
    </row>
    <row r="9" spans="1:23" s="9" customFormat="1" ht="31.5" customHeight="1">
      <c r="A9" s="96" t="s">
        <v>74</v>
      </c>
      <c r="B9" s="97"/>
      <c r="C9" s="21">
        <f>A12</f>
        <v>3</v>
      </c>
      <c r="D9" s="21"/>
      <c r="E9" s="22"/>
      <c r="F9" s="23"/>
      <c r="G9" s="24">
        <f>SUM(G10:G12)</f>
        <v>3880</v>
      </c>
      <c r="H9" s="24">
        <f aca="true" t="shared" si="1" ref="H9:U9">SUM(H10:H12)</f>
        <v>0</v>
      </c>
      <c r="I9" s="24">
        <f t="shared" si="1"/>
        <v>3880</v>
      </c>
      <c r="J9" s="24">
        <f t="shared" si="1"/>
        <v>0</v>
      </c>
      <c r="K9" s="24">
        <f t="shared" si="1"/>
        <v>3880</v>
      </c>
      <c r="L9" s="24">
        <f t="shared" si="1"/>
        <v>0</v>
      </c>
      <c r="M9" s="24">
        <f t="shared" si="1"/>
        <v>0</v>
      </c>
      <c r="N9" s="24">
        <f t="shared" si="1"/>
        <v>194</v>
      </c>
      <c r="O9" s="24">
        <f t="shared" si="1"/>
        <v>38800</v>
      </c>
      <c r="P9" s="24">
        <f t="shared" si="1"/>
        <v>38800</v>
      </c>
      <c r="Q9" s="24">
        <f t="shared" si="1"/>
        <v>194</v>
      </c>
      <c r="R9" s="24">
        <f t="shared" si="1"/>
        <v>194</v>
      </c>
      <c r="S9" s="24">
        <f t="shared" si="1"/>
        <v>38800</v>
      </c>
      <c r="T9" s="24">
        <f t="shared" si="1"/>
        <v>38800</v>
      </c>
      <c r="U9" s="24">
        <f t="shared" si="1"/>
        <v>38800</v>
      </c>
      <c r="V9" s="24"/>
      <c r="W9" s="24"/>
    </row>
    <row r="10" spans="1:23" ht="31.5" customHeight="1">
      <c r="A10" s="27">
        <v>1</v>
      </c>
      <c r="B10" s="25" t="s">
        <v>43</v>
      </c>
      <c r="C10" s="25" t="s">
        <v>44</v>
      </c>
      <c r="D10" s="25" t="s">
        <v>31</v>
      </c>
      <c r="E10" s="26">
        <v>39475</v>
      </c>
      <c r="F10" s="26">
        <v>39810</v>
      </c>
      <c r="G10" s="25">
        <v>180</v>
      </c>
      <c r="H10" s="25"/>
      <c r="I10" s="25">
        <v>180</v>
      </c>
      <c r="J10" s="25"/>
      <c r="K10" s="25">
        <v>180</v>
      </c>
      <c r="L10" s="25"/>
      <c r="M10" s="25"/>
      <c r="N10" s="25">
        <v>9</v>
      </c>
      <c r="O10" s="25">
        <v>1800</v>
      </c>
      <c r="P10" s="25">
        <v>1800</v>
      </c>
      <c r="Q10" s="25">
        <v>9</v>
      </c>
      <c r="R10" s="25">
        <v>9</v>
      </c>
      <c r="S10" s="25">
        <v>1800</v>
      </c>
      <c r="T10" s="25">
        <v>1800</v>
      </c>
      <c r="U10" s="25">
        <v>1800</v>
      </c>
      <c r="V10" s="26"/>
      <c r="W10" s="28" t="s">
        <v>45</v>
      </c>
    </row>
    <row r="11" spans="1:23" ht="31.5" customHeight="1">
      <c r="A11" s="25">
        <v>2</v>
      </c>
      <c r="B11" s="25" t="s">
        <v>36</v>
      </c>
      <c r="C11" s="25" t="s">
        <v>46</v>
      </c>
      <c r="D11" s="25" t="s">
        <v>31</v>
      </c>
      <c r="E11" s="26">
        <v>39475</v>
      </c>
      <c r="F11" s="26">
        <v>39810</v>
      </c>
      <c r="G11" s="25">
        <v>1360</v>
      </c>
      <c r="H11" s="25"/>
      <c r="I11" s="25">
        <v>1360</v>
      </c>
      <c r="J11" s="25"/>
      <c r="K11" s="25">
        <v>1360</v>
      </c>
      <c r="L11" s="25"/>
      <c r="M11" s="25"/>
      <c r="N11" s="25">
        <v>68</v>
      </c>
      <c r="O11" s="25">
        <v>13600</v>
      </c>
      <c r="P11" s="25">
        <v>13600</v>
      </c>
      <c r="Q11" s="25">
        <v>68</v>
      </c>
      <c r="R11" s="25">
        <v>68</v>
      </c>
      <c r="S11" s="25">
        <v>13600</v>
      </c>
      <c r="T11" s="25">
        <v>13600</v>
      </c>
      <c r="U11" s="25">
        <v>13600</v>
      </c>
      <c r="V11" s="26"/>
      <c r="W11" s="28" t="s">
        <v>47</v>
      </c>
    </row>
    <row r="12" spans="1:23" ht="31.5" customHeight="1">
      <c r="A12" s="27">
        <v>3</v>
      </c>
      <c r="B12" s="25" t="s">
        <v>48</v>
      </c>
      <c r="C12" s="25" t="s">
        <v>49</v>
      </c>
      <c r="D12" s="25" t="s">
        <v>31</v>
      </c>
      <c r="E12" s="26">
        <v>39475</v>
      </c>
      <c r="F12" s="26">
        <v>39810</v>
      </c>
      <c r="G12" s="25">
        <v>2340</v>
      </c>
      <c r="H12" s="25"/>
      <c r="I12" s="25">
        <v>2340</v>
      </c>
      <c r="J12" s="25"/>
      <c r="K12" s="25">
        <v>2340</v>
      </c>
      <c r="L12" s="25"/>
      <c r="M12" s="25"/>
      <c r="N12" s="25">
        <v>117</v>
      </c>
      <c r="O12" s="25">
        <v>23400</v>
      </c>
      <c r="P12" s="25">
        <v>23400</v>
      </c>
      <c r="Q12" s="25">
        <v>117</v>
      </c>
      <c r="R12" s="25">
        <v>117</v>
      </c>
      <c r="S12" s="25">
        <v>23400</v>
      </c>
      <c r="T12" s="25">
        <v>23400</v>
      </c>
      <c r="U12" s="25">
        <v>23400</v>
      </c>
      <c r="V12" s="26"/>
      <c r="W12" s="28" t="s">
        <v>47</v>
      </c>
    </row>
    <row r="13" spans="1:28" ht="31.5" customHeight="1">
      <c r="A13" s="98" t="s">
        <v>75</v>
      </c>
      <c r="B13" s="98"/>
      <c r="C13" s="37">
        <f>A14</f>
        <v>1</v>
      </c>
      <c r="D13" s="37"/>
      <c r="E13" s="38"/>
      <c r="F13" s="38"/>
      <c r="G13" s="35">
        <f aca="true" t="shared" si="2" ref="G13:U13">SUM(G14:G14)</f>
        <v>15372</v>
      </c>
      <c r="H13" s="35">
        <f t="shared" si="2"/>
        <v>5442</v>
      </c>
      <c r="I13" s="35">
        <f t="shared" si="2"/>
        <v>15372</v>
      </c>
      <c r="J13" s="35">
        <f t="shared" si="2"/>
        <v>5442</v>
      </c>
      <c r="K13" s="35">
        <f t="shared" si="2"/>
        <v>15372</v>
      </c>
      <c r="L13" s="35">
        <f t="shared" si="2"/>
        <v>51500</v>
      </c>
      <c r="M13" s="35">
        <f t="shared" si="2"/>
        <v>51500</v>
      </c>
      <c r="N13" s="35">
        <f t="shared" si="2"/>
        <v>589</v>
      </c>
      <c r="O13" s="35">
        <f t="shared" si="2"/>
        <v>85400</v>
      </c>
      <c r="P13" s="35">
        <f t="shared" si="2"/>
        <v>85400</v>
      </c>
      <c r="Q13" s="35">
        <f t="shared" si="2"/>
        <v>589</v>
      </c>
      <c r="R13" s="35">
        <f t="shared" si="2"/>
        <v>589</v>
      </c>
      <c r="S13" s="35">
        <f t="shared" si="2"/>
        <v>85400</v>
      </c>
      <c r="T13" s="35">
        <f t="shared" si="2"/>
        <v>85400</v>
      </c>
      <c r="U13" s="35">
        <f t="shared" si="2"/>
        <v>85400</v>
      </c>
      <c r="V13" s="34"/>
      <c r="W13" s="43"/>
      <c r="X13" s="9"/>
      <c r="Y13" s="9"/>
      <c r="Z13" s="9"/>
      <c r="AA13" s="9"/>
      <c r="AB13" s="9"/>
    </row>
    <row r="14" spans="1:28" ht="31.5" customHeight="1">
      <c r="A14" s="39">
        <v>1</v>
      </c>
      <c r="B14" s="40" t="s">
        <v>7</v>
      </c>
      <c r="C14" s="41" t="s">
        <v>40</v>
      </c>
      <c r="D14" s="36" t="s">
        <v>41</v>
      </c>
      <c r="E14" s="42">
        <v>40179</v>
      </c>
      <c r="F14" s="42">
        <v>41214</v>
      </c>
      <c r="G14" s="32">
        <v>15372</v>
      </c>
      <c r="H14" s="32">
        <v>5442</v>
      </c>
      <c r="I14" s="32">
        <v>15372</v>
      </c>
      <c r="J14" s="32">
        <v>5442</v>
      </c>
      <c r="K14" s="32">
        <v>15372</v>
      </c>
      <c r="L14" s="32">
        <v>51500</v>
      </c>
      <c r="M14" s="32">
        <v>51500</v>
      </c>
      <c r="N14" s="32">
        <v>589</v>
      </c>
      <c r="O14" s="32">
        <v>85400</v>
      </c>
      <c r="P14" s="32">
        <v>85400</v>
      </c>
      <c r="Q14" s="32">
        <v>589</v>
      </c>
      <c r="R14" s="32">
        <v>589</v>
      </c>
      <c r="S14" s="32">
        <v>85400</v>
      </c>
      <c r="T14" s="32">
        <v>85400</v>
      </c>
      <c r="U14" s="32">
        <v>85400</v>
      </c>
      <c r="V14" s="45" t="s">
        <v>10</v>
      </c>
      <c r="W14" s="44" t="s">
        <v>37</v>
      </c>
      <c r="X14" s="33"/>
      <c r="Y14" s="33"/>
      <c r="Z14" s="33"/>
      <c r="AA14" s="33"/>
      <c r="AB14" s="33"/>
    </row>
    <row r="15" spans="1:28" ht="31.5" customHeight="1">
      <c r="A15" s="86" t="s">
        <v>76</v>
      </c>
      <c r="B15" s="87"/>
      <c r="C15" s="54">
        <f>A18</f>
        <v>3</v>
      </c>
      <c r="D15" s="48"/>
      <c r="E15" s="50"/>
      <c r="F15" s="50"/>
      <c r="G15" s="52">
        <f>SUM(G16:G18)</f>
        <v>42160</v>
      </c>
      <c r="H15" s="50"/>
      <c r="I15" s="52">
        <v>42160</v>
      </c>
      <c r="J15" s="52"/>
      <c r="K15" s="52">
        <f>SUM(K16:K18)</f>
        <v>12730</v>
      </c>
      <c r="L15" s="52">
        <v>304662</v>
      </c>
      <c r="M15" s="52">
        <v>304662</v>
      </c>
      <c r="N15" s="52">
        <v>846</v>
      </c>
      <c r="O15" s="52">
        <v>213400</v>
      </c>
      <c r="P15" s="52">
        <v>213400</v>
      </c>
      <c r="Q15" s="47">
        <v>86</v>
      </c>
      <c r="R15" s="47">
        <v>86</v>
      </c>
      <c r="S15" s="52">
        <v>31000</v>
      </c>
      <c r="T15" s="52">
        <v>31000</v>
      </c>
      <c r="U15" s="47">
        <v>31000</v>
      </c>
      <c r="V15" s="47"/>
      <c r="W15" s="57"/>
      <c r="X15" s="46"/>
      <c r="Y15" s="46"/>
      <c r="Z15" s="46"/>
      <c r="AA15" s="46"/>
      <c r="AB15" s="46"/>
    </row>
    <row r="16" spans="1:28" ht="31.5" customHeight="1">
      <c r="A16" s="51">
        <v>1</v>
      </c>
      <c r="B16" s="48" t="s">
        <v>26</v>
      </c>
      <c r="C16" s="51" t="s">
        <v>31</v>
      </c>
      <c r="D16" s="51" t="s">
        <v>28</v>
      </c>
      <c r="E16" s="76">
        <v>40574</v>
      </c>
      <c r="F16" s="76">
        <v>40817</v>
      </c>
      <c r="G16" s="51">
        <v>5580</v>
      </c>
      <c r="H16" s="49"/>
      <c r="I16" s="51">
        <v>5580</v>
      </c>
      <c r="J16" s="51"/>
      <c r="K16" s="51">
        <v>5580</v>
      </c>
      <c r="L16" s="51">
        <v>200</v>
      </c>
      <c r="M16" s="51">
        <v>200</v>
      </c>
      <c r="N16" s="51">
        <v>86</v>
      </c>
      <c r="O16" s="51">
        <v>31000</v>
      </c>
      <c r="P16" s="51">
        <v>31000</v>
      </c>
      <c r="Q16" s="51">
        <v>86</v>
      </c>
      <c r="R16" s="51">
        <v>86</v>
      </c>
      <c r="S16" s="51">
        <v>31000</v>
      </c>
      <c r="T16" s="51">
        <v>31000</v>
      </c>
      <c r="U16" s="52">
        <v>31000</v>
      </c>
      <c r="V16" s="52" t="s">
        <v>10</v>
      </c>
      <c r="W16" s="57" t="s">
        <v>38</v>
      </c>
      <c r="X16" s="46"/>
      <c r="Y16" s="46"/>
      <c r="Z16" s="46"/>
      <c r="AA16" s="46"/>
      <c r="AB16" s="46"/>
    </row>
    <row r="17" spans="1:28" ht="31.5" customHeight="1">
      <c r="A17" s="53">
        <v>2</v>
      </c>
      <c r="B17" s="56" t="s">
        <v>30</v>
      </c>
      <c r="C17" s="55" t="s">
        <v>31</v>
      </c>
      <c r="D17" s="72" t="s">
        <v>28</v>
      </c>
      <c r="E17" s="77">
        <v>40787</v>
      </c>
      <c r="F17" s="77">
        <v>41974</v>
      </c>
      <c r="G17" s="55">
        <v>22305</v>
      </c>
      <c r="H17" s="73"/>
      <c r="I17" s="55">
        <v>22305</v>
      </c>
      <c r="J17" s="55"/>
      <c r="K17" s="55">
        <f>3600+200+500+300</f>
        <v>4600</v>
      </c>
      <c r="L17" s="51">
        <v>143162</v>
      </c>
      <c r="M17" s="51">
        <v>143162</v>
      </c>
      <c r="N17" s="55">
        <v>450</v>
      </c>
      <c r="O17" s="51">
        <v>108000</v>
      </c>
      <c r="P17" s="51">
        <v>108000</v>
      </c>
      <c r="Q17" s="51"/>
      <c r="R17" s="51"/>
      <c r="S17" s="52"/>
      <c r="T17" s="52"/>
      <c r="U17" s="52"/>
      <c r="V17" s="52" t="s">
        <v>6</v>
      </c>
      <c r="W17" s="58" t="s">
        <v>56</v>
      </c>
      <c r="X17" s="46"/>
      <c r="Y17" s="46"/>
      <c r="Z17" s="46"/>
      <c r="AA17" s="46"/>
      <c r="AB17" s="46"/>
    </row>
    <row r="18" spans="1:28" ht="31.5" customHeight="1">
      <c r="A18" s="53">
        <v>3</v>
      </c>
      <c r="B18" s="56" t="s">
        <v>39</v>
      </c>
      <c r="C18" s="55" t="s">
        <v>31</v>
      </c>
      <c r="D18" s="72" t="s">
        <v>28</v>
      </c>
      <c r="E18" s="77">
        <v>40787</v>
      </c>
      <c r="F18" s="77">
        <v>42340</v>
      </c>
      <c r="G18" s="55">
        <v>14275</v>
      </c>
      <c r="H18" s="73"/>
      <c r="I18" s="55">
        <v>14275</v>
      </c>
      <c r="J18" s="55"/>
      <c r="K18" s="55">
        <v>2550</v>
      </c>
      <c r="L18" s="51">
        <v>161300</v>
      </c>
      <c r="M18" s="51">
        <v>161300</v>
      </c>
      <c r="N18" s="55">
        <v>310</v>
      </c>
      <c r="O18" s="51">
        <v>74400</v>
      </c>
      <c r="P18" s="51">
        <v>74400</v>
      </c>
      <c r="Q18" s="51"/>
      <c r="R18" s="51"/>
      <c r="S18" s="52"/>
      <c r="T18" s="52"/>
      <c r="U18" s="52"/>
      <c r="V18" s="52" t="s">
        <v>71</v>
      </c>
      <c r="W18" s="58" t="s">
        <v>56</v>
      </c>
      <c r="X18" s="46"/>
      <c r="Y18" s="46"/>
      <c r="Z18" s="46"/>
      <c r="AA18" s="46"/>
      <c r="AB18" s="46"/>
    </row>
    <row r="19" spans="1:28" ht="31.5" customHeight="1">
      <c r="A19" s="88" t="s">
        <v>77</v>
      </c>
      <c r="B19" s="89"/>
      <c r="C19" s="31">
        <f>A22</f>
        <v>3</v>
      </c>
      <c r="D19" s="31"/>
      <c r="E19" s="64"/>
      <c r="F19" s="31"/>
      <c r="G19" s="31">
        <f aca="true" t="shared" si="3" ref="G19:U19">SUM(G20:G22)</f>
        <v>50290</v>
      </c>
      <c r="H19" s="31">
        <f t="shared" si="3"/>
        <v>6000</v>
      </c>
      <c r="I19" s="31">
        <f t="shared" si="3"/>
        <v>50290</v>
      </c>
      <c r="J19" s="31">
        <f t="shared" si="3"/>
        <v>6000</v>
      </c>
      <c r="K19" s="31">
        <f t="shared" si="3"/>
        <v>26820</v>
      </c>
      <c r="L19" s="31">
        <f t="shared" si="3"/>
        <v>479554</v>
      </c>
      <c r="M19" s="31">
        <f t="shared" si="3"/>
        <v>479554</v>
      </c>
      <c r="N19" s="31">
        <f t="shared" si="3"/>
        <v>1206</v>
      </c>
      <c r="O19" s="31">
        <f t="shared" si="3"/>
        <v>197800</v>
      </c>
      <c r="P19" s="31">
        <f t="shared" si="3"/>
        <v>197800</v>
      </c>
      <c r="Q19" s="31">
        <f t="shared" si="3"/>
        <v>420</v>
      </c>
      <c r="R19" s="31">
        <f t="shared" si="3"/>
        <v>420</v>
      </c>
      <c r="S19" s="31">
        <f t="shared" si="3"/>
        <v>69280</v>
      </c>
      <c r="T19" s="31">
        <f t="shared" si="3"/>
        <v>69280</v>
      </c>
      <c r="U19" s="31">
        <f t="shared" si="3"/>
        <v>69280</v>
      </c>
      <c r="V19" s="31"/>
      <c r="W19" s="31"/>
      <c r="X19" s="6"/>
      <c r="Y19" s="6"/>
      <c r="Z19" s="6"/>
      <c r="AA19" s="6"/>
      <c r="AB19" s="6"/>
    </row>
    <row r="20" spans="1:28" ht="31.5" customHeight="1">
      <c r="A20" s="60">
        <v>1</v>
      </c>
      <c r="B20" s="4" t="s">
        <v>32</v>
      </c>
      <c r="C20" s="61" t="s">
        <v>33</v>
      </c>
      <c r="D20" s="61" t="s">
        <v>34</v>
      </c>
      <c r="E20" s="62">
        <v>41000</v>
      </c>
      <c r="F20" s="62">
        <v>42339</v>
      </c>
      <c r="G20" s="61">
        <v>32850</v>
      </c>
      <c r="H20" s="34">
        <v>6000</v>
      </c>
      <c r="I20" s="61">
        <v>32850</v>
      </c>
      <c r="J20" s="34">
        <v>6000</v>
      </c>
      <c r="K20" s="61">
        <f>14100+200+300+500+300+500+500+200</f>
        <v>16600</v>
      </c>
      <c r="L20" s="65">
        <v>254887</v>
      </c>
      <c r="M20" s="65">
        <v>254887</v>
      </c>
      <c r="N20" s="61">
        <v>730</v>
      </c>
      <c r="O20" s="61">
        <v>131400</v>
      </c>
      <c r="P20" s="61">
        <v>131400</v>
      </c>
      <c r="Q20" s="61">
        <v>160</v>
      </c>
      <c r="R20" s="61">
        <v>160</v>
      </c>
      <c r="S20" s="61">
        <v>28800</v>
      </c>
      <c r="T20" s="61">
        <v>28800</v>
      </c>
      <c r="U20" s="61">
        <v>28800</v>
      </c>
      <c r="V20" s="61" t="s">
        <v>57</v>
      </c>
      <c r="W20" s="74" t="s">
        <v>59</v>
      </c>
      <c r="X20" s="6"/>
      <c r="Y20" s="6"/>
      <c r="Z20" s="6"/>
      <c r="AA20" s="6"/>
      <c r="AB20" s="6"/>
    </row>
    <row r="21" spans="1:28" ht="31.5" customHeight="1">
      <c r="A21" s="60">
        <v>2</v>
      </c>
      <c r="B21" s="4" t="s">
        <v>35</v>
      </c>
      <c r="C21" s="61" t="s">
        <v>27</v>
      </c>
      <c r="D21" s="61" t="s">
        <v>28</v>
      </c>
      <c r="E21" s="62">
        <v>41122</v>
      </c>
      <c r="F21" s="66">
        <v>41974</v>
      </c>
      <c r="G21" s="61">
        <v>10800</v>
      </c>
      <c r="H21" s="70"/>
      <c r="I21" s="61">
        <v>10800</v>
      </c>
      <c r="J21" s="34"/>
      <c r="K21" s="61">
        <f>2000+20+200+200+300+100+500+500+100</f>
        <v>3920</v>
      </c>
      <c r="L21" s="65">
        <v>116667</v>
      </c>
      <c r="M21" s="65">
        <v>116667</v>
      </c>
      <c r="N21" s="61">
        <v>360</v>
      </c>
      <c r="O21" s="61">
        <v>43200</v>
      </c>
      <c r="P21" s="61">
        <v>43200</v>
      </c>
      <c r="Q21" s="61">
        <v>144</v>
      </c>
      <c r="R21" s="61">
        <v>144</v>
      </c>
      <c r="S21" s="61">
        <v>17280</v>
      </c>
      <c r="T21" s="61">
        <v>17280</v>
      </c>
      <c r="U21" s="61">
        <v>17280</v>
      </c>
      <c r="V21" s="61" t="s">
        <v>57</v>
      </c>
      <c r="W21" s="74" t="s">
        <v>59</v>
      </c>
      <c r="X21" s="7"/>
      <c r="Y21" s="71"/>
      <c r="Z21" s="71"/>
      <c r="AA21" s="71"/>
      <c r="AB21" s="71"/>
    </row>
    <row r="22" spans="1:28" ht="31.5" customHeight="1">
      <c r="A22" s="60">
        <v>3</v>
      </c>
      <c r="B22" s="4" t="s">
        <v>36</v>
      </c>
      <c r="C22" s="61" t="s">
        <v>31</v>
      </c>
      <c r="D22" s="61" t="s">
        <v>28</v>
      </c>
      <c r="E22" s="62">
        <v>40910</v>
      </c>
      <c r="F22" s="66">
        <v>41427</v>
      </c>
      <c r="G22" s="61">
        <v>6640</v>
      </c>
      <c r="H22" s="70"/>
      <c r="I22" s="61">
        <v>6640</v>
      </c>
      <c r="J22" s="34"/>
      <c r="K22" s="61">
        <f>6000+300</f>
        <v>6300</v>
      </c>
      <c r="L22" s="65">
        <v>108000</v>
      </c>
      <c r="M22" s="65">
        <v>108000</v>
      </c>
      <c r="N22" s="61">
        <v>116</v>
      </c>
      <c r="O22" s="61">
        <v>23200</v>
      </c>
      <c r="P22" s="61">
        <v>23200</v>
      </c>
      <c r="Q22" s="61">
        <v>116</v>
      </c>
      <c r="R22" s="61">
        <v>116</v>
      </c>
      <c r="S22" s="61">
        <v>23200</v>
      </c>
      <c r="T22" s="61">
        <v>23200</v>
      </c>
      <c r="U22" s="61">
        <v>23200</v>
      </c>
      <c r="V22" s="61"/>
      <c r="W22" s="4" t="s">
        <v>60</v>
      </c>
      <c r="X22" s="7"/>
      <c r="Y22" s="71"/>
      <c r="Z22" s="71"/>
      <c r="AA22" s="71"/>
      <c r="AB22" s="71"/>
    </row>
    <row r="23" spans="1:28" ht="31.5" customHeight="1">
      <c r="A23" s="88" t="s">
        <v>78</v>
      </c>
      <c r="B23" s="89"/>
      <c r="C23" s="31">
        <v>1</v>
      </c>
      <c r="D23" s="31"/>
      <c r="E23" s="68"/>
      <c r="F23" s="68"/>
      <c r="G23" s="31">
        <f aca="true" t="shared" si="4" ref="G23:W23">SUM(G24:G24)</f>
        <v>4032</v>
      </c>
      <c r="H23" s="31">
        <f t="shared" si="4"/>
        <v>3924</v>
      </c>
      <c r="I23" s="31">
        <f t="shared" si="4"/>
        <v>4032</v>
      </c>
      <c r="J23" s="31">
        <f t="shared" si="4"/>
        <v>3924</v>
      </c>
      <c r="K23" s="31">
        <f>SUM(K24:K24)</f>
        <v>2550</v>
      </c>
      <c r="L23" s="31">
        <f t="shared" si="4"/>
        <v>65333</v>
      </c>
      <c r="M23" s="31">
        <f t="shared" si="4"/>
        <v>65333</v>
      </c>
      <c r="N23" s="31">
        <f t="shared" si="4"/>
        <v>112</v>
      </c>
      <c r="O23" s="31">
        <f t="shared" si="4"/>
        <v>26880</v>
      </c>
      <c r="P23" s="31">
        <f t="shared" si="4"/>
        <v>26880</v>
      </c>
      <c r="Q23" s="31">
        <f t="shared" si="4"/>
        <v>112</v>
      </c>
      <c r="R23" s="31">
        <f t="shared" si="4"/>
        <v>112</v>
      </c>
      <c r="S23" s="31">
        <f t="shared" si="4"/>
        <v>26880</v>
      </c>
      <c r="T23" s="31">
        <f t="shared" si="4"/>
        <v>26880</v>
      </c>
      <c r="U23" s="31">
        <f t="shared" si="4"/>
        <v>26880</v>
      </c>
      <c r="V23" s="31">
        <f t="shared" si="4"/>
        <v>0</v>
      </c>
      <c r="W23" s="31">
        <f t="shared" si="4"/>
        <v>0</v>
      </c>
      <c r="X23" s="29"/>
      <c r="Y23" s="29"/>
      <c r="Z23" s="29"/>
      <c r="AA23" s="29"/>
      <c r="AB23" s="29"/>
    </row>
    <row r="24" spans="1:28" ht="31.5" customHeight="1">
      <c r="A24" s="67">
        <v>1</v>
      </c>
      <c r="B24" s="61" t="s">
        <v>70</v>
      </c>
      <c r="C24" s="61" t="s">
        <v>25</v>
      </c>
      <c r="D24" s="61" t="s">
        <v>28</v>
      </c>
      <c r="E24" s="62">
        <v>41334</v>
      </c>
      <c r="F24" s="62">
        <v>42156</v>
      </c>
      <c r="G24" s="61">
        <v>4032</v>
      </c>
      <c r="H24" s="61">
        <v>3924</v>
      </c>
      <c r="I24" s="61">
        <v>4032</v>
      </c>
      <c r="J24" s="61">
        <v>3924</v>
      </c>
      <c r="K24" s="61">
        <f>1200+150+300+500+50+300+50</f>
        <v>2550</v>
      </c>
      <c r="L24" s="61">
        <v>65333</v>
      </c>
      <c r="M24" s="61">
        <v>65333</v>
      </c>
      <c r="N24" s="61">
        <v>112</v>
      </c>
      <c r="O24" s="61">
        <v>26880</v>
      </c>
      <c r="P24" s="61">
        <v>26880</v>
      </c>
      <c r="Q24" s="61">
        <v>112</v>
      </c>
      <c r="R24" s="61">
        <v>112</v>
      </c>
      <c r="S24" s="61">
        <v>26880</v>
      </c>
      <c r="T24" s="61">
        <v>26880</v>
      </c>
      <c r="U24" s="61">
        <v>26880</v>
      </c>
      <c r="V24" s="61"/>
      <c r="W24" s="63" t="s">
        <v>55</v>
      </c>
      <c r="X24" s="30"/>
      <c r="Y24" s="30"/>
      <c r="Z24" s="30"/>
      <c r="AA24" s="30"/>
      <c r="AB24" s="30"/>
    </row>
    <row r="25" spans="1:28" ht="31.5" customHeight="1">
      <c r="A25" s="88" t="s">
        <v>79</v>
      </c>
      <c r="B25" s="89"/>
      <c r="C25" s="31">
        <v>5</v>
      </c>
      <c r="D25" s="31"/>
      <c r="E25" s="64"/>
      <c r="F25" s="31"/>
      <c r="G25" s="31">
        <f>SUM(G26:G30)</f>
        <v>7629</v>
      </c>
      <c r="H25" s="31">
        <f aca="true" t="shared" si="5" ref="H25:U25">SUM(H26:H30)</f>
        <v>7629</v>
      </c>
      <c r="I25" s="31">
        <f t="shared" si="5"/>
        <v>7629</v>
      </c>
      <c r="J25" s="31">
        <f t="shared" si="5"/>
        <v>7629</v>
      </c>
      <c r="K25" s="31">
        <f t="shared" si="5"/>
        <v>4509</v>
      </c>
      <c r="L25" s="31">
        <f t="shared" si="5"/>
        <v>240617</v>
      </c>
      <c r="M25" s="31">
        <f t="shared" si="5"/>
        <v>240617</v>
      </c>
      <c r="N25" s="31">
        <f t="shared" si="5"/>
        <v>398</v>
      </c>
      <c r="O25" s="31">
        <f t="shared" si="5"/>
        <v>75930</v>
      </c>
      <c r="P25" s="31">
        <f t="shared" si="5"/>
        <v>75930</v>
      </c>
      <c r="Q25" s="31">
        <f t="shared" si="5"/>
        <v>170</v>
      </c>
      <c r="R25" s="31">
        <f t="shared" si="5"/>
        <v>170</v>
      </c>
      <c r="S25" s="31">
        <f t="shared" si="5"/>
        <v>29460</v>
      </c>
      <c r="T25" s="31">
        <f t="shared" si="5"/>
        <v>29460</v>
      </c>
      <c r="U25" s="31">
        <f t="shared" si="5"/>
        <v>29460</v>
      </c>
      <c r="V25" s="31">
        <f>SUM(V26:V26)</f>
        <v>0</v>
      </c>
      <c r="W25" s="31">
        <f>SUM(W26:W26)</f>
        <v>0</v>
      </c>
      <c r="X25" s="29"/>
      <c r="Y25" s="29"/>
      <c r="Z25" s="29"/>
      <c r="AA25" s="29"/>
      <c r="AB25" s="29"/>
    </row>
    <row r="26" spans="1:28" ht="31.5" customHeight="1">
      <c r="A26" s="67">
        <v>1</v>
      </c>
      <c r="B26" s="61" t="s">
        <v>51</v>
      </c>
      <c r="C26" s="61" t="s">
        <v>52</v>
      </c>
      <c r="D26" s="61" t="s">
        <v>53</v>
      </c>
      <c r="E26" s="78" t="s">
        <v>58</v>
      </c>
      <c r="F26" s="79">
        <v>42156</v>
      </c>
      <c r="G26" s="61">
        <v>4657</v>
      </c>
      <c r="H26" s="61">
        <v>4657</v>
      </c>
      <c r="I26" s="61">
        <v>4657</v>
      </c>
      <c r="J26" s="61">
        <v>4657</v>
      </c>
      <c r="K26" s="61">
        <v>2809</v>
      </c>
      <c r="L26" s="61">
        <v>93285</v>
      </c>
      <c r="M26" s="61">
        <v>93285</v>
      </c>
      <c r="N26" s="61">
        <v>147</v>
      </c>
      <c r="O26" s="61">
        <v>36750</v>
      </c>
      <c r="P26" s="61">
        <v>36750</v>
      </c>
      <c r="Q26" s="61"/>
      <c r="R26" s="61"/>
      <c r="S26" s="61"/>
      <c r="T26" s="61"/>
      <c r="U26" s="61"/>
      <c r="V26" s="61" t="s">
        <v>50</v>
      </c>
      <c r="W26" s="63" t="s">
        <v>55</v>
      </c>
      <c r="X26" s="59"/>
      <c r="Y26" s="59"/>
      <c r="Z26" s="59"/>
      <c r="AA26" s="59"/>
      <c r="AB26" s="59"/>
    </row>
    <row r="27" spans="1:28" ht="31.5" customHeight="1">
      <c r="A27" s="4">
        <v>2</v>
      </c>
      <c r="B27" s="69" t="s">
        <v>61</v>
      </c>
      <c r="C27" s="69" t="s">
        <v>62</v>
      </c>
      <c r="D27" s="69" t="s">
        <v>54</v>
      </c>
      <c r="E27" s="79">
        <v>39264</v>
      </c>
      <c r="F27" s="79">
        <v>39662</v>
      </c>
      <c r="G27" s="69">
        <v>1141</v>
      </c>
      <c r="H27" s="69">
        <v>1141</v>
      </c>
      <c r="I27" s="69">
        <v>1141</v>
      </c>
      <c r="J27" s="69">
        <v>1141</v>
      </c>
      <c r="K27" s="69">
        <v>1141</v>
      </c>
      <c r="L27" s="69">
        <v>105333</v>
      </c>
      <c r="M27" s="69">
        <v>105333</v>
      </c>
      <c r="N27" s="69">
        <v>151</v>
      </c>
      <c r="O27" s="69">
        <v>27180</v>
      </c>
      <c r="P27" s="4">
        <v>27180</v>
      </c>
      <c r="Q27" s="61">
        <v>151</v>
      </c>
      <c r="R27" s="61">
        <v>151</v>
      </c>
      <c r="S27" s="61">
        <v>27180</v>
      </c>
      <c r="T27" s="61">
        <v>27180</v>
      </c>
      <c r="U27" s="61">
        <v>27180</v>
      </c>
      <c r="V27" s="61"/>
      <c r="W27" s="63" t="s">
        <v>63</v>
      </c>
      <c r="X27" s="59"/>
      <c r="Y27" s="59"/>
      <c r="Z27" s="59"/>
      <c r="AA27" s="59"/>
      <c r="AB27" s="59"/>
    </row>
    <row r="28" spans="1:28" ht="31.5" customHeight="1">
      <c r="A28" s="4">
        <v>3</v>
      </c>
      <c r="B28" s="69" t="s">
        <v>67</v>
      </c>
      <c r="C28" s="69" t="s">
        <v>31</v>
      </c>
      <c r="D28" s="69" t="s">
        <v>54</v>
      </c>
      <c r="E28" s="79">
        <v>41609</v>
      </c>
      <c r="F28" s="79">
        <v>41760</v>
      </c>
      <c r="G28" s="69">
        <v>109</v>
      </c>
      <c r="H28" s="69">
        <v>109</v>
      </c>
      <c r="I28" s="69">
        <v>109</v>
      </c>
      <c r="J28" s="69">
        <v>109</v>
      </c>
      <c r="K28" s="69">
        <v>109</v>
      </c>
      <c r="L28" s="69">
        <v>6666</v>
      </c>
      <c r="M28" s="69">
        <v>6666</v>
      </c>
      <c r="N28" s="69">
        <v>19</v>
      </c>
      <c r="O28" s="69">
        <v>2280</v>
      </c>
      <c r="P28" s="4">
        <v>2280</v>
      </c>
      <c r="Q28" s="4">
        <v>19</v>
      </c>
      <c r="R28" s="4">
        <v>19</v>
      </c>
      <c r="S28" s="4">
        <v>2280</v>
      </c>
      <c r="T28" s="4">
        <v>2280</v>
      </c>
      <c r="U28" s="4">
        <v>2280</v>
      </c>
      <c r="V28" s="69"/>
      <c r="W28" s="63" t="s">
        <v>68</v>
      </c>
      <c r="X28" s="59"/>
      <c r="Y28" s="59"/>
      <c r="Z28" s="59"/>
      <c r="AA28" s="59"/>
      <c r="AB28" s="59"/>
    </row>
    <row r="29" spans="1:28" ht="31.5" customHeight="1">
      <c r="A29" s="80">
        <v>4</v>
      </c>
      <c r="B29" s="82" t="s">
        <v>65</v>
      </c>
      <c r="C29" s="82" t="s">
        <v>66</v>
      </c>
      <c r="D29" s="82" t="s">
        <v>54</v>
      </c>
      <c r="E29" s="83">
        <v>41640</v>
      </c>
      <c r="F29" s="83">
        <v>42279</v>
      </c>
      <c r="G29" s="82">
        <v>1078</v>
      </c>
      <c r="H29" s="82">
        <v>1078</v>
      </c>
      <c r="I29" s="82">
        <v>1078</v>
      </c>
      <c r="J29" s="82">
        <v>1078</v>
      </c>
      <c r="K29" s="82">
        <v>350</v>
      </c>
      <c r="L29" s="82">
        <v>21333</v>
      </c>
      <c r="M29" s="82">
        <v>21333</v>
      </c>
      <c r="N29" s="69">
        <v>43</v>
      </c>
      <c r="O29" s="69">
        <v>5160</v>
      </c>
      <c r="P29" s="4">
        <v>5160</v>
      </c>
      <c r="Q29" s="4"/>
      <c r="R29" s="4"/>
      <c r="S29" s="4"/>
      <c r="T29" s="4"/>
      <c r="U29" s="4"/>
      <c r="V29" s="69" t="s">
        <v>50</v>
      </c>
      <c r="W29" s="63" t="s">
        <v>69</v>
      </c>
      <c r="X29" s="59"/>
      <c r="Y29" s="59"/>
      <c r="Z29" s="59"/>
      <c r="AA29" s="59"/>
      <c r="AB29" s="59"/>
    </row>
    <row r="30" spans="1:28" ht="31.5" customHeight="1">
      <c r="A30" s="4">
        <v>5</v>
      </c>
      <c r="B30" s="69" t="s">
        <v>64</v>
      </c>
      <c r="C30" s="69" t="s">
        <v>31</v>
      </c>
      <c r="D30" s="69" t="s">
        <v>54</v>
      </c>
      <c r="E30" s="79">
        <v>41913</v>
      </c>
      <c r="F30" s="79">
        <v>42309</v>
      </c>
      <c r="G30" s="69">
        <v>644</v>
      </c>
      <c r="H30" s="69">
        <v>644</v>
      </c>
      <c r="I30" s="69">
        <v>644</v>
      </c>
      <c r="J30" s="69">
        <v>644</v>
      </c>
      <c r="K30" s="69">
        <v>100</v>
      </c>
      <c r="L30" s="69">
        <v>14000</v>
      </c>
      <c r="M30" s="69">
        <v>14000</v>
      </c>
      <c r="N30" s="69">
        <v>38</v>
      </c>
      <c r="O30" s="69">
        <v>4560</v>
      </c>
      <c r="P30" s="4">
        <v>4560</v>
      </c>
      <c r="Q30" s="4"/>
      <c r="R30" s="4"/>
      <c r="S30" s="4"/>
      <c r="T30" s="4"/>
      <c r="U30" s="4"/>
      <c r="V30" s="69" t="s">
        <v>50</v>
      </c>
      <c r="W30" s="63" t="s">
        <v>68</v>
      </c>
      <c r="X30" s="81"/>
      <c r="Y30" s="81"/>
      <c r="Z30" s="81"/>
      <c r="AA30" s="81"/>
      <c r="AB30" s="81"/>
    </row>
    <row r="31" spans="1:23" ht="31.5" customHeight="1">
      <c r="A31" s="110">
        <v>2015</v>
      </c>
      <c r="B31" s="111"/>
      <c r="C31" s="105">
        <v>1</v>
      </c>
      <c r="D31" s="106"/>
      <c r="E31" s="107"/>
      <c r="F31" s="107"/>
      <c r="G31" s="108"/>
      <c r="H31" s="108"/>
      <c r="I31" s="108"/>
      <c r="J31" s="108"/>
      <c r="K31" s="108"/>
      <c r="L31" s="108"/>
      <c r="M31" s="108"/>
      <c r="N31" s="106"/>
      <c r="O31" s="108"/>
      <c r="P31" s="108"/>
      <c r="Q31" s="106"/>
      <c r="R31" s="106"/>
      <c r="S31" s="106"/>
      <c r="T31" s="109"/>
      <c r="U31" s="109"/>
      <c r="V31" s="107"/>
      <c r="W31" s="106"/>
    </row>
    <row r="32" spans="1:25" ht="31.5" customHeight="1">
      <c r="A32" s="112">
        <v>1</v>
      </c>
      <c r="B32" s="113" t="s">
        <v>80</v>
      </c>
      <c r="C32" s="114" t="s">
        <v>31</v>
      </c>
      <c r="D32" s="114" t="s">
        <v>81</v>
      </c>
      <c r="E32" s="69"/>
      <c r="F32" s="115"/>
      <c r="G32" s="115"/>
      <c r="H32" s="61"/>
      <c r="I32" s="116"/>
      <c r="J32" s="116"/>
      <c r="K32" s="116"/>
      <c r="L32" s="116"/>
      <c r="M32" s="116"/>
      <c r="N32" s="114">
        <v>135</v>
      </c>
      <c r="O32" s="117">
        <v>16200</v>
      </c>
      <c r="P32" s="117">
        <v>16200</v>
      </c>
      <c r="Q32" s="117"/>
      <c r="R32" s="61"/>
      <c r="S32" s="61"/>
      <c r="T32" s="61"/>
      <c r="U32" s="61"/>
      <c r="V32" s="61"/>
      <c r="W32" s="118" t="s">
        <v>82</v>
      </c>
      <c r="X32" s="119"/>
      <c r="Y32" s="119"/>
    </row>
  </sheetData>
  <mergeCells count="47">
    <mergeCell ref="D3:D7"/>
    <mergeCell ref="E3:E7"/>
    <mergeCell ref="A31:B31"/>
    <mergeCell ref="W4:W7"/>
    <mergeCell ref="X5:X7"/>
    <mergeCell ref="Y5:Y7"/>
    <mergeCell ref="A1:W1"/>
    <mergeCell ref="A2:C2"/>
    <mergeCell ref="R2:W2"/>
    <mergeCell ref="G3:K3"/>
    <mergeCell ref="L3:M3"/>
    <mergeCell ref="N3:W3"/>
    <mergeCell ref="C3:C7"/>
    <mergeCell ref="A8:B8"/>
    <mergeCell ref="A9:B9"/>
    <mergeCell ref="A13:B13"/>
    <mergeCell ref="X3:AB3"/>
    <mergeCell ref="G4:H4"/>
    <mergeCell ref="I4:J4"/>
    <mergeCell ref="N4:P4"/>
    <mergeCell ref="Q4:U4"/>
    <mergeCell ref="X4:Z4"/>
    <mergeCell ref="AA4:AB4"/>
    <mergeCell ref="F3:F7"/>
    <mergeCell ref="G5:G7"/>
    <mergeCell ref="H5:H7"/>
    <mergeCell ref="I5:I7"/>
    <mergeCell ref="P6:P7"/>
    <mergeCell ref="Q5:Q7"/>
    <mergeCell ref="J5:J7"/>
    <mergeCell ref="K4:K7"/>
    <mergeCell ref="L4:L7"/>
    <mergeCell ref="M4:M7"/>
    <mergeCell ref="Z5:Z7"/>
    <mergeCell ref="AA5:AA7"/>
    <mergeCell ref="AB5:AB7"/>
    <mergeCell ref="A3:B7"/>
    <mergeCell ref="R6:R7"/>
    <mergeCell ref="S5:S7"/>
    <mergeCell ref="T6:T7"/>
    <mergeCell ref="V4:V7"/>
    <mergeCell ref="N5:N7"/>
    <mergeCell ref="O5:O7"/>
    <mergeCell ref="A15:B15"/>
    <mergeCell ref="A19:B19"/>
    <mergeCell ref="A23:B23"/>
    <mergeCell ref="A25:B25"/>
  </mergeCells>
  <printOptions horizontalCentered="1" verticalCentered="1"/>
  <pageMargins left="0.81" right="0.15694444444444444" top="0.5902777777777778" bottom="0.39305555555555555" header="0.5118055555555555" footer="0.511805555555555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43" sqref="J43"/>
    </sheetView>
  </sheetViews>
  <sheetFormatPr defaultColWidth="9.00390625" defaultRowHeight="14.25"/>
  <cols>
    <col min="1" max="2" width="9.00390625" style="1" customWidth="1"/>
    <col min="3" max="3" width="9.00390625" style="2" customWidth="1"/>
    <col min="4" max="5" width="9.00390625" style="1" customWidth="1"/>
    <col min="6" max="7" width="9.00390625" style="3" customWidth="1"/>
    <col min="8" max="13" width="9.00390625" style="1" customWidth="1"/>
    <col min="14" max="17" width="9.00390625" style="2" customWidth="1"/>
    <col min="18" max="16384" width="9.00390625" style="1" customWidth="1"/>
  </cols>
  <sheetData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oempc</cp:lastModifiedBy>
  <cp:lastPrinted>2015-01-29T09:11:52Z</cp:lastPrinted>
  <dcterms:created xsi:type="dcterms:W3CDTF">2005-12-19T08:18:57Z</dcterms:created>
  <dcterms:modified xsi:type="dcterms:W3CDTF">2015-06-16T08:17:31Z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